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2 - СМП 223ФЗ" sheetId="1" state="visible" r:id="rId1"/>
  </sheets>
  <calcPr/>
</workbook>
</file>

<file path=xl/sharedStrings.xml><?xml version="1.0" encoding="utf-8"?>
<sst xmlns="http://schemas.openxmlformats.org/spreadsheetml/2006/main" count="151" uniqueCount="151">
  <si>
    <t xml:space="preserve">Городской округ Радужный Ханты-Мансийского автономного округа - Югры</t>
  </si>
  <si>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</si>
  <si>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</si>
  <si>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</si>
  <si>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</si>
  <si>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</si>
  <si>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</si>
  <si>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r>
      <t xml:space="preserve">Начальная (максимальная) цена договора</t>
    </r>
    <r>
      <rPr>
        <b/>
        <sz val="12"/>
        <rFont val="Times New Roman"/>
      </rPr>
      <t xml:space="preserve"> (тыс.руб.)</t>
    </r>
  </si>
  <si>
    <t xml:space="preserve">Наименование заказчика</t>
  </si>
  <si>
    <t xml:space="preserve">Поставка дизайнерской бумаги</t>
  </si>
  <si>
    <t xml:space="preserve">январь-декабрь 2024</t>
  </si>
  <si>
    <t xml:space="preserve">запрос котировок в электронной форме</t>
  </si>
  <si>
    <t xml:space="preserve">Муниципальное унитарное предприятие "Рдакция газеты "Новости Радужного" городского округа Радужный Ханты-Мансийского автономного округа-Югры</t>
  </si>
  <si>
    <t xml:space="preserve">Поставка бумаги офисной</t>
  </si>
  <si>
    <t xml:space="preserve">запрос котировок в электронной форме </t>
  </si>
  <si>
    <t xml:space="preserve">Оказание услуг по передаче электрической энергии </t>
  </si>
  <si>
    <t xml:space="preserve">Закупка у единственного поставщика</t>
  </si>
  <si>
    <t xml:space="preserve">Автономное учреждение дополнительного образования спортивная шокола "Юность" городского округа Радужный Ханты-Мансийского автономного округа-Югры</t>
  </si>
  <si>
    <t xml:space="preserve">Оказание услуг по охране Городского стадиона</t>
  </si>
  <si>
    <t xml:space="preserve">Оказание услуг охраны объекта</t>
  </si>
  <si>
    <t xml:space="preserve">Оказание услуг по перевозке пассажиров</t>
  </si>
  <si>
    <t xml:space="preserve">Оказание охранныех услуг с использованием средств тревожной сигнализации</t>
  </si>
  <si>
    <t xml:space="preserve">Оказание услуг по поставке тепловой энергии</t>
  </si>
  <si>
    <t xml:space="preserve">Услуги холодного водоснабжения и водоотведения</t>
  </si>
  <si>
    <t xml:space="preserve">Оказание  комплексных  услуг  по  обслуживанию  помещений  КСК  "Досуг"</t>
  </si>
  <si>
    <t xml:space="preserve">Запрос котировок в электронной форме</t>
  </si>
  <si>
    <t xml:space="preserve">Автономное  учреждение культуры "Дворец культуры "Нефтяник"  городского округа Радужный Ханты-Мансийского автономного округа-Югры</t>
  </si>
  <si>
    <t xml:space="preserve">Оказание  комплексных  услуг  по  обслуживанию  помещений  АУК  "ДК  "Нефтяник"  города  Радужный</t>
  </si>
  <si>
    <t xml:space="preserve">Оказание услуги по техническому обслуживанию и ремонту систем видеонаблюдения</t>
  </si>
  <si>
    <t xml:space="preserve">Муниципальное автономное дошкольное образовательное учреждение детский сад № 4 «Родничок»</t>
  </si>
  <si>
    <t xml:space="preserve">Оказание услуги по техническому обслуживанию приточно-вытяжной вентиляции и систем автоматики</t>
  </si>
  <si>
    <t xml:space="preserve">Оказание охранных услуг путём выставления физического поста</t>
  </si>
  <si>
    <t xml:space="preserve">поставка продуктов питания - мясо и мясные продукты</t>
  </si>
  <si>
    <t xml:space="preserve">поставка продуктов питания - рыба</t>
  </si>
  <si>
    <t xml:space="preserve">поставка продуктов питания - консервация</t>
  </si>
  <si>
    <t xml:space="preserve">поставка продуктов питания - крупы</t>
  </si>
  <si>
    <t xml:space="preserve">поставка продуктов питания - бакалея</t>
  </si>
  <si>
    <t xml:space="preserve">Поставка продуктов питания - молоко и молочные продукты</t>
  </si>
  <si>
    <t xml:space="preserve">Поставка продуктов питания - Хлеб</t>
  </si>
  <si>
    <t xml:space="preserve">Поставка продуктов питания - свежите овощи и фрукты</t>
  </si>
  <si>
    <t xml:space="preserve">Оказание услуг по проведению обязательных предварительных и периодических медицинских осмотров (обследований) работников</t>
  </si>
  <si>
    <t xml:space="preserve">Оказание услуг по организации и обеспечению круглосуточной охраны объектов и (или) имущества, а также обеспечения внутри объектового и пропускного режима на объекте АУ ДОСШ "Дворец спорта" города Радужный</t>
  </si>
  <si>
    <t>2230721148 </t>
  </si>
  <si>
    <t xml:space="preserve">единственный поставщик, по итогам проведенного запроса котировок.</t>
  </si>
  <si>
    <t xml:space="preserve">Автономное учреждение дополнительного образования спортивная школа "Дворец спорта" городского округа Радужный  Ханты-Мансийского автономного округа - Югры</t>
  </si>
  <si>
    <t xml:space="preserve">Поставка краски белой сухой для окрашивания ледовой поверхности</t>
  </si>
  <si>
    <t xml:space="preserve">Поставка спортивной экипировки (оборудования)</t>
  </si>
  <si>
    <t xml:space="preserve">Поставка фигурных коньков</t>
  </si>
  <si>
    <t xml:space="preserve">Оказание услуг по выполнению комплекса мероприятий по установлению санитарно-защитной зоны</t>
  </si>
  <si>
    <t xml:space="preserve">Электронный аукцион</t>
  </si>
  <si>
    <t xml:space="preserve">Муниципальное унитарное предприятие специализированное автотранспортное по обслуживанию объектов городского хозяйства</t>
  </si>
  <si>
    <t xml:space="preserve">Оказание услуг по поверке автомобильных весов</t>
  </si>
  <si>
    <t xml:space="preserve">Оказание услуг по проведению обязательного ежегодного аудита бухгалтерской (финансовой) отчетности за 2023-2025 г.г.</t>
  </si>
  <si>
    <t>Конкурс</t>
  </si>
  <si>
    <t xml:space="preserve">Оказание услуг по проведению проверок знаний, умений и навыков в целях аттестации сил обеспечения транспортной безопасности </t>
  </si>
  <si>
    <t xml:space="preserve">Оказание услуг по техническому обслуживанию и ремонту оргтехники</t>
  </si>
  <si>
    <t xml:space="preserve">Поставка дизельного топлива </t>
  </si>
  <si>
    <t xml:space="preserve">Поставка светлых нефтепродуктов через сеть заправочных станций </t>
  </si>
  <si>
    <t xml:space="preserve">Оказание услуг по техническому обслуживанию и ремонту автоматической пожарной сигнализации и оповещения людей о пожаре</t>
  </si>
  <si>
    <t xml:space="preserve">Оказание услуг спецтехникой с экипажем (бульдозер) для перемещения отходов на полигоне твердых бытовых отходов города Радужный</t>
  </si>
  <si>
    <t xml:space="preserve">Поставка запасных частей, оборудования и материалов для автомобилей по заявкам Заказчика, согласно прайс-листу</t>
  </si>
  <si>
    <t>7,26,27,40,41,43</t>
  </si>
  <si>
    <t xml:space="preserve">Сентябрь 2023 - Январь 2024</t>
  </si>
  <si>
    <t xml:space="preserve">Оказание автотранспортных услуг по перевозке технологических материалов (снежных масс, льда,песка и щебня)</t>
  </si>
  <si>
    <t xml:space="preserve">Поставка концентрата минерального «Галит» </t>
  </si>
  <si>
    <t xml:space="preserve">Поставка двигателя внутреннего сгорания в сборе (б/у)</t>
  </si>
  <si>
    <t xml:space="preserve">Поставка бумаги</t>
  </si>
  <si>
    <t xml:space="preserve">21,500 руб.</t>
  </si>
  <si>
    <t xml:space="preserve">Муниципальное унитарное предприятие "Общественно-деловой центр "АганГрад" города Радужный</t>
  </si>
  <si>
    <t xml:space="preserve">Оказание услуг по техническому обслуживанию приточног вытяжной вентиляции и систем автоматики</t>
  </si>
  <si>
    <t xml:space="preserve">Муниципальное автономное дошкольное образовательное учреждение детский сад № 12 "Буратино"</t>
  </si>
  <si>
    <t xml:space="preserve">Комплексное техническое обслуживание и ремонт автоматической установки оповещения и обнаружения пожара</t>
  </si>
  <si>
    <t xml:space="preserve">Оказание услуг по техническому обслуживанию и ремонту систем видеонаблюдения</t>
  </si>
  <si>
    <t xml:space="preserve">Оказание услуг по физической охране</t>
  </si>
  <si>
    <t xml:space="preserve">Поставка продуктов питания - мясо, мясная продукция</t>
  </si>
  <si>
    <t xml:space="preserve">Запрос котиров в электронной форме</t>
  </si>
  <si>
    <t xml:space="preserve">Поставка продуктов питания - рыба свежемороженная</t>
  </si>
  <si>
    <t xml:space="preserve">Поставка продуктов питания - консервированная продукция</t>
  </si>
  <si>
    <t xml:space="preserve">Поставка продуктов питания - молоко, молочная продукция</t>
  </si>
  <si>
    <t xml:space="preserve">Поставка продуктов питания - крупы</t>
  </si>
  <si>
    <t xml:space="preserve">Поставка продуктов питания - бакалея</t>
  </si>
  <si>
    <t xml:space="preserve">Поставка продуктов питания - свежие фрукты, овощи</t>
  </si>
  <si>
    <t xml:space="preserve">Поставка продуктов питания - поставка хлеба, хлебобулочных изделий</t>
  </si>
  <si>
    <t xml:space="preserve">Поставка продуктов питания  - молоко, молочная продукция</t>
  </si>
  <si>
    <t xml:space="preserve">Оказание услуг по переодическим ежегодным медосмотрам</t>
  </si>
  <si>
    <t xml:space="preserve">Поставка продуктов питания - хлеб, хлебобулочные изделия</t>
  </si>
  <si>
    <t xml:space="preserve">Муниципальное автономное дошкольное образовательное учреждение детский сад № 9 "Черепашка"</t>
  </si>
  <si>
    <t xml:space="preserve">Поставка продуктов питния - поставка свежемороженной рыбы</t>
  </si>
  <si>
    <t xml:space="preserve">Оказание охранных услуг путем выставления физического поста</t>
  </si>
  <si>
    <t xml:space="preserve">Оказание услуг по дератизации, дезинсекции и дезинфекции</t>
  </si>
  <si>
    <t xml:space="preserve">Техническое обслуживание автоматической установки оповещения и обнаружения пожара</t>
  </si>
  <si>
    <t xml:space="preserve">Поставка трубы, фасонных изделий стальных с тепловой изоляцией из пенополиуретана с защитной оболочкой и комплектов изоляции стыков</t>
  </si>
  <si>
    <t xml:space="preserve">Открытый аукцион в электронной форме</t>
  </si>
  <si>
    <t xml:space="preserve">Муниципальное унитарное предприятие «Радужныйтеплосеть» городского округа Радужный  Ханты-Мансийского автономного округа – Югры</t>
  </si>
  <si>
    <t xml:space="preserve">Поставка стальной трубы и фасонных изделий</t>
  </si>
  <si>
    <t xml:space="preserve">Поставка кранов шаровых</t>
  </si>
  <si>
    <t xml:space="preserve">Поставка сварочных электродов</t>
  </si>
  <si>
    <t xml:space="preserve">Поставка ленты изоляционной</t>
  </si>
  <si>
    <t xml:space="preserve">Поставка теплоизоляционных материалов</t>
  </si>
  <si>
    <t xml:space="preserve">Поставка ГСМ (масла, смазки и другие специальные жидкости)</t>
  </si>
  <si>
    <t xml:space="preserve">Поставка преобразователей частоты</t>
  </si>
  <si>
    <t xml:space="preserve">Поставка конденсаторов</t>
  </si>
  <si>
    <t xml:space="preserve">Поставка электрических товаров</t>
  </si>
  <si>
    <t xml:space="preserve">Поставка элктротехнических материалов</t>
  </si>
  <si>
    <t xml:space="preserve">Поставка офисной бумаги</t>
  </si>
  <si>
    <t xml:space="preserve">Поставка охлажденного мяса кур и полуфабрикатов</t>
  </si>
  <si>
    <t>№2220662282</t>
  </si>
  <si>
    <t xml:space="preserve">Муниципальное унитарное предприятие «Комбинат общественного питания» города Радужный</t>
  </si>
  <si>
    <t xml:space="preserve">Поставка филе рыбы</t>
  </si>
  <si>
    <t xml:space="preserve">Закупка у единственного поставщика </t>
  </si>
  <si>
    <t xml:space="preserve">Поставка продуктов питания (яйца)</t>
  </si>
  <si>
    <t xml:space="preserve">Ценовой запрос в электронной форме</t>
  </si>
  <si>
    <t xml:space="preserve">Поставка мяса свинины, говядины и субпродуктов</t>
  </si>
  <si>
    <t xml:space="preserve">Поставка продуктов питания (крупы)</t>
  </si>
  <si>
    <t xml:space="preserve">Поставка продуктов питания</t>
  </si>
  <si>
    <t xml:space="preserve"> Аукцион в электронной форме</t>
  </si>
  <si>
    <t xml:space="preserve">Поставка мясной и рыбной продукции </t>
  </si>
  <si>
    <t xml:space="preserve">Муниципальное автономное дошкольное образовательное учреждение детский сад № 16 «Снежинка»</t>
  </si>
  <si>
    <t xml:space="preserve">Поставка консервации</t>
  </si>
  <si>
    <t xml:space="preserve">Поставка бакалеи</t>
  </si>
  <si>
    <t xml:space="preserve">Поставка молочной продукции</t>
  </si>
  <si>
    <t xml:space="preserve">Поставка овощей и фруктов </t>
  </si>
  <si>
    <t xml:space="preserve">Поставка свежезамороженных ягод</t>
  </si>
  <si>
    <t xml:space="preserve">Поставка хлебобулочных изделий</t>
  </si>
  <si>
    <t xml:space="preserve">продукты питания (мясная продукция) январь - июнь 2024</t>
  </si>
  <si>
    <t xml:space="preserve">Муниципальное автономное дошкольное образовательное учреждение детский сад № 10 "Березка"</t>
  </si>
  <si>
    <t xml:space="preserve">продукты питания (овощи и фрукты)  январь - май 2024</t>
  </si>
  <si>
    <t xml:space="preserve">поставка продуктов питания (молочная продукция)</t>
  </si>
  <si>
    <t xml:space="preserve">открытый запрос котировок</t>
  </si>
  <si>
    <t xml:space="preserve">Муниципальное автономное дошкольное образовательное учреждение детский сад № 2 "РЯБИНКА"</t>
  </si>
  <si>
    <t xml:space="preserve">закупка у единственного поставщика</t>
  </si>
  <si>
    <t xml:space="preserve">поставка продуктов питания (овощи,фрукты)</t>
  </si>
  <si>
    <t xml:space="preserve">услуги по техническому обслуживанию систем вентиляции</t>
  </si>
  <si>
    <t xml:space="preserve">поставка продуктов питания (хлебобулочные изделия)</t>
  </si>
  <si>
    <t xml:space="preserve">поставка продуктов питания (мясная продукция)</t>
  </si>
  <si>
    <t xml:space="preserve">поставка продуктов питания (бакалея)</t>
  </si>
  <si>
    <t xml:space="preserve">поставка продуктов питания (консервированная продукция)</t>
  </si>
  <si>
    <t xml:space="preserve">поставка продуктов питания (яйцо куриное)</t>
  </si>
  <si>
    <t xml:space="preserve">поставка продуктов питания (рыба)</t>
  </si>
  <si>
    <t xml:space="preserve">поставка продуктов питания (молоко)</t>
  </si>
  <si>
    <t xml:space="preserve">услуги по техническому обслуживанию автоматической установки охранно-пожарной сигнализации</t>
  </si>
  <si>
    <t xml:space="preserve">поставка продуктов питания (рыбная продукция)</t>
  </si>
  <si>
    <t xml:space="preserve">поставка продуктов питания (консервированная и прочая продукция)</t>
  </si>
  <si>
    <t xml:space="preserve">поставка хлебобулочных изделий</t>
  </si>
  <si>
    <t xml:space="preserve">Поставка продуктов питания (молоко)</t>
  </si>
  <si>
    <t xml:space="preserve">услуги по техническому обслуживанию автоматической установки охранно-пожарной сигнализации </t>
  </si>
  <si>
    <t xml:space="preserve">Оказание услуг по комплексному испытанию противопожарного оборудования</t>
  </si>
  <si>
    <t>30.02.2024</t>
  </si>
  <si>
    <t xml:space="preserve">Запрос катировок в электронной форме </t>
  </si>
  <si>
    <t xml:space="preserve">Исполнитель: Специалист-эксперт отдела организации закупок Рацевичус Наталья Владимировна</t>
  </si>
  <si>
    <t xml:space="preserve">Тел: 8 34668 25 717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</si>
</sst>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[$-F419]yyyy\,\ mmmm;@"/>
    <numFmt numFmtId="161" formatCode="[$-419]mmmm\ yyyy;@"/>
  </numFmts>
  <fonts count="11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Times New Roman"/>
    </font>
    <font>
      <b/>
      <sz val="11.000000"/>
      <name val="Times New Roman"/>
    </font>
    <font>
      <sz val="11.000000"/>
      <name val="Times New Roman"/>
    </font>
    <font>
      <sz val="10.000000"/>
      <name val="Times New Roman"/>
    </font>
    <font>
      <b/>
      <sz val="14.000000"/>
      <color theme="1"/>
      <name val="Times New Roman"/>
    </font>
    <font>
      <sz val="10.000000"/>
      <color theme="1"/>
      <name val="Times New Roman"/>
    </font>
    <font>
      <sz val="8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6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4" fillId="0" borderId="0" numFmtId="0" xfId="0" applyFont="1"/>
    <xf fontId="4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wrapText="1"/>
    </xf>
    <xf fontId="6" fillId="0" borderId="2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vertical="center" wrapText="1"/>
    </xf>
    <xf fontId="7" fillId="0" borderId="2" numFmtId="0" xfId="0" applyFont="1" applyBorder="1" applyAlignment="1">
      <alignment horizontal="center" vertical="center" wrapText="1"/>
    </xf>
    <xf fontId="7" fillId="0" borderId="2" numFmtId="17" xfId="0" applyNumberFormat="1" applyFont="1" applyBorder="1" applyAlignment="1">
      <alignment horizontal="center" vertical="center" wrapText="1"/>
    </xf>
    <xf fontId="7" fillId="0" borderId="2" numFmtId="4" xfId="0" applyNumberFormat="1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/>
    </xf>
    <xf fontId="9" fillId="0" borderId="2" numFmtId="0" xfId="0" applyFont="1" applyBorder="1" applyAlignment="1">
      <alignment horizontal="left" vertical="center" wrapText="1"/>
    </xf>
    <xf fontId="7" fillId="0" borderId="2" numFmtId="160" xfId="0" applyNumberFormat="1" applyFont="1" applyBorder="1" applyAlignment="1">
      <alignment horizontal="center" vertical="center" wrapText="1"/>
    </xf>
    <xf fontId="9" fillId="0" borderId="2" numFmtId="4" xfId="0" applyNumberFormat="1" applyFont="1" applyBorder="1" applyAlignment="1">
      <alignment horizontal="center" vertical="center"/>
    </xf>
    <xf fontId="7" fillId="0" borderId="2" numFmtId="4" xfId="0" applyNumberFormat="1" applyFont="1" applyBorder="1" applyAlignment="1">
      <alignment horizontal="center" vertical="center"/>
    </xf>
    <xf fontId="7" fillId="0" borderId="2" numFmtId="0" xfId="0" applyFont="1" applyBorder="1" applyAlignment="1">
      <alignment horizontal="left" vertical="center" wrapText="1"/>
    </xf>
    <xf fontId="9" fillId="0" borderId="2" numFmtId="0" xfId="0" applyFont="1" applyBorder="1" applyAlignment="1">
      <alignment vertical="center" wrapText="1"/>
    </xf>
    <xf fontId="7" fillId="0" borderId="2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center" wrapText="1"/>
    </xf>
    <xf fontId="7" fillId="0" borderId="2" numFmtId="0" xfId="0" applyFont="1" applyBorder="1" applyAlignment="1">
      <alignment horizontal="left" vertical="center"/>
    </xf>
    <xf fontId="7" fillId="0" borderId="2" numFmtId="0" xfId="1" applyFont="1" applyBorder="1" applyAlignment="1">
      <alignment horizontal="left" vertical="center" wrapText="1"/>
    </xf>
    <xf fontId="7" fillId="0" borderId="2" numFmtId="4" xfId="0" applyNumberFormat="1" applyFont="1" applyBorder="1" applyAlignment="1">
      <alignment horizontal="center" wrapText="1"/>
    </xf>
    <xf fontId="7" fillId="0" borderId="2" numFmtId="0" xfId="1" applyFont="1" applyBorder="1" applyAlignment="1">
      <alignment horizontal="center" vertical="center" wrapText="1"/>
    </xf>
    <xf fontId="9" fillId="0" borderId="2" numFmtId="0" xfId="0" applyFont="1" applyBorder="1" applyAlignment="1">
      <alignment horizontal="center" vertical="center"/>
    </xf>
    <xf fontId="9" fillId="0" borderId="2" numFmtId="4" xfId="0" applyNumberFormat="1" applyFont="1" applyBorder="1" applyAlignment="1">
      <alignment horizontal="center"/>
    </xf>
    <xf fontId="7" fillId="0" borderId="2" numFmtId="161" xfId="0" applyNumberFormat="1" applyFont="1" applyBorder="1" applyAlignment="1">
      <alignment horizontal="center" wrapText="1"/>
    </xf>
    <xf fontId="7" fillId="0" borderId="1" numFmtId="0" xfId="0" applyFont="1" applyBorder="1" applyAlignment="1">
      <alignment horizontal="center" vertical="center"/>
    </xf>
    <xf fontId="9" fillId="0" borderId="2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/>
    </xf>
    <xf fontId="9" fillId="0" borderId="2" numFmtId="0" xfId="0" applyFont="1" applyBorder="1" applyAlignment="1">
      <alignment horizontal="left" vertical="center"/>
    </xf>
    <xf fontId="7" fillId="0" borderId="3" numFmtId="0" xfId="0" applyFont="1" applyBorder="1" applyAlignment="1">
      <alignment horizontal="center" vertical="center"/>
    </xf>
    <xf fontId="9" fillId="2" borderId="2" numFmtId="0" xfId="0" applyFont="1" applyFill="1" applyBorder="1" applyAlignment="1">
      <alignment vertical="center" wrapText="1"/>
    </xf>
    <xf fontId="7" fillId="2" borderId="2" numFmtId="0" xfId="0" applyFont="1" applyFill="1" applyBorder="1" applyAlignment="1">
      <alignment horizontal="center" vertical="center" wrapText="1"/>
    </xf>
    <xf fontId="7" fillId="2" borderId="2" numFmtId="4" xfId="0" applyNumberFormat="1" applyFont="1" applyFill="1" applyBorder="1" applyAlignment="1">
      <alignment horizontal="center" vertical="center" wrapText="1"/>
    </xf>
    <xf fontId="7" fillId="2" borderId="2" numFmtId="4" xfId="0" applyNumberFormat="1" applyFont="1" applyFill="1" applyBorder="1" applyAlignment="1">
      <alignment horizontal="center" vertical="center"/>
    </xf>
    <xf fontId="7" fillId="2" borderId="2" numFmtId="0" xfId="0" applyFont="1" applyFill="1" applyBorder="1" applyAlignment="1">
      <alignment vertical="center" wrapText="1"/>
    </xf>
    <xf fontId="9" fillId="2" borderId="2" numFmtId="0" xfId="0" applyFont="1" applyFill="1" applyBorder="1" applyAlignment="1">
      <alignment vertical="center"/>
    </xf>
    <xf fontId="9" fillId="0" borderId="2" numFmtId="4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left" wrapText="1"/>
    </xf>
    <xf fontId="7" fillId="0" borderId="3" numFmtId="4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left" wrapText="1"/>
    </xf>
    <xf fontId="9" fillId="0" borderId="0" numFmtId="0" xfId="0" applyFont="1" applyAlignment="1">
      <alignment horizontal="center"/>
    </xf>
    <xf fontId="9" fillId="0" borderId="0" numFmtId="0" xfId="0" applyFont="1"/>
    <xf fontId="10" fillId="0" borderId="0" numFmtId="0" xfId="0" applyFont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K10" activeCellId="0" sqref="K10:Q10"/>
    </sheetView>
  </sheetViews>
  <sheetFormatPr defaultRowHeight="14.25"/>
  <cols>
    <col customWidth="1" min="1" max="1" style="1" width="4.7109375"/>
    <col customWidth="1" min="2" max="2" style="2" width="50.85546875"/>
    <col customWidth="1" min="3" max="3" style="1" width="15.140625"/>
    <col customWidth="1" min="4" max="4" style="1" width="20.140625"/>
    <col customWidth="1" min="5" max="5" style="2" width="28.5703125"/>
    <col customWidth="1" min="6" max="6" style="1" width="19.28515625"/>
    <col customWidth="1" min="7" max="7" style="1" width="70.42578125"/>
    <col min="8" max="16384" style="1" width="9.140625"/>
  </cols>
  <sheetData>
    <row r="1">
      <c r="G1" s="2"/>
    </row>
    <row r="3" ht="15.75">
      <c r="A3" s="3" t="s">
        <v>0</v>
      </c>
      <c r="B3" s="3"/>
      <c r="C3" s="3"/>
      <c r="D3" s="3"/>
      <c r="E3" s="3"/>
      <c r="F3" s="3"/>
      <c r="G3" s="3"/>
    </row>
    <row r="4" ht="48.75" customHeight="1">
      <c r="A4" s="4" t="s">
        <v>1</v>
      </c>
      <c r="B4" s="4"/>
      <c r="C4" s="4"/>
      <c r="D4" s="4"/>
      <c r="E4" s="4"/>
      <c r="F4" s="4"/>
      <c r="G4" s="4"/>
    </row>
    <row r="5">
      <c r="A5" s="5"/>
      <c r="B5" s="6"/>
      <c r="C5" s="5"/>
      <c r="D5" s="5"/>
      <c r="E5" s="6"/>
      <c r="F5" s="5"/>
      <c r="G5" s="5"/>
    </row>
    <row r="6" s="4" customFormat="1" ht="44.25" customHeight="1">
      <c r="A6" s="7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  <c r="G6" s="9" t="s">
        <v>8</v>
      </c>
    </row>
    <row r="7">
      <c r="A7" s="11"/>
      <c r="B7" s="12"/>
      <c r="C7" s="9"/>
      <c r="D7" s="9"/>
      <c r="E7" s="9"/>
      <c r="F7" s="10"/>
      <c r="G7" s="9"/>
    </row>
    <row r="8">
      <c r="A8" s="13">
        <v>1</v>
      </c>
      <c r="B8" s="13">
        <v>2</v>
      </c>
      <c r="C8" s="13">
        <v>3</v>
      </c>
      <c r="D8" s="13">
        <v>4</v>
      </c>
      <c r="E8" s="13">
        <v>6</v>
      </c>
      <c r="F8" s="13">
        <v>7</v>
      </c>
      <c r="G8" s="13">
        <v>8</v>
      </c>
    </row>
    <row r="9" ht="28.5" customHeight="1">
      <c r="A9" s="14">
        <v>1</v>
      </c>
      <c r="B9" s="15" t="s">
        <v>9</v>
      </c>
      <c r="C9" s="16">
        <v>4</v>
      </c>
      <c r="D9" s="17" t="s">
        <v>10</v>
      </c>
      <c r="E9" s="16" t="s">
        <v>11</v>
      </c>
      <c r="F9" s="18">
        <v>200</v>
      </c>
      <c r="G9" s="16" t="s">
        <v>12</v>
      </c>
      <c r="I9" s="19"/>
      <c r="J9" s="19"/>
      <c r="K9" s="19"/>
      <c r="L9" s="19"/>
      <c r="M9" s="19"/>
    </row>
    <row r="10" ht="30" customHeight="1">
      <c r="A10" s="14">
        <f>A9+1</f>
        <v>2</v>
      </c>
      <c r="B10" s="15" t="s">
        <v>13</v>
      </c>
      <c r="C10" s="16">
        <v>5</v>
      </c>
      <c r="D10" s="17" t="s">
        <v>10</v>
      </c>
      <c r="E10" s="16" t="s">
        <v>14</v>
      </c>
      <c r="F10" s="18">
        <v>110</v>
      </c>
      <c r="G10" s="16" t="s">
        <v>12</v>
      </c>
      <c r="K10" s="20"/>
      <c r="L10" s="20"/>
      <c r="M10" s="20"/>
      <c r="N10" s="20"/>
      <c r="O10" s="20"/>
      <c r="P10" s="20"/>
      <c r="Q10" s="20"/>
    </row>
    <row r="11" ht="25.5" customHeight="1">
      <c r="A11" s="14">
        <f t="shared" ref="A11:A74" si="0">A10+1</f>
        <v>3</v>
      </c>
      <c r="B11" s="21" t="s">
        <v>15</v>
      </c>
      <c r="C11" s="16">
        <v>1</v>
      </c>
      <c r="D11" s="22">
        <v>45292</v>
      </c>
      <c r="E11" s="16" t="s">
        <v>16</v>
      </c>
      <c r="F11" s="23">
        <v>683.39999999999998</v>
      </c>
      <c r="G11" s="16" t="s">
        <v>17</v>
      </c>
    </row>
    <row r="12" ht="30.75" customHeight="1">
      <c r="A12" s="14">
        <f t="shared" si="0"/>
        <v>4</v>
      </c>
      <c r="B12" s="21" t="s">
        <v>18</v>
      </c>
      <c r="C12" s="16">
        <v>2</v>
      </c>
      <c r="D12" s="22">
        <v>45414</v>
      </c>
      <c r="E12" s="16" t="s">
        <v>16</v>
      </c>
      <c r="F12" s="18">
        <v>424.56</v>
      </c>
      <c r="G12" s="16" t="s">
        <v>17</v>
      </c>
    </row>
    <row r="13" ht="26.25" customHeight="1">
      <c r="A13" s="14">
        <f t="shared" si="0"/>
        <v>5</v>
      </c>
      <c r="B13" s="21" t="s">
        <v>19</v>
      </c>
      <c r="C13" s="16">
        <v>3</v>
      </c>
      <c r="D13" s="22">
        <v>45538</v>
      </c>
      <c r="E13" s="16" t="s">
        <v>16</v>
      </c>
      <c r="F13" s="18">
        <v>193.24799999999999</v>
      </c>
      <c r="G13" s="16" t="s">
        <v>17</v>
      </c>
    </row>
    <row r="14" ht="25.5" customHeight="1">
      <c r="A14" s="14">
        <f t="shared" si="0"/>
        <v>6</v>
      </c>
      <c r="B14" s="21" t="s">
        <v>20</v>
      </c>
      <c r="C14" s="16">
        <v>4</v>
      </c>
      <c r="D14" s="22">
        <v>45630</v>
      </c>
      <c r="E14" s="16" t="s">
        <v>16</v>
      </c>
      <c r="F14" s="24">
        <v>173.59999999999999</v>
      </c>
      <c r="G14" s="16" t="s">
        <v>17</v>
      </c>
    </row>
    <row r="15" ht="28.5" customHeight="1">
      <c r="A15" s="14">
        <f t="shared" si="0"/>
        <v>7</v>
      </c>
      <c r="B15" s="21" t="s">
        <v>21</v>
      </c>
      <c r="C15" s="16">
        <v>5</v>
      </c>
      <c r="D15" s="22">
        <v>45631</v>
      </c>
      <c r="E15" s="16" t="s">
        <v>16</v>
      </c>
      <c r="F15" s="23">
        <v>169.94399999999999</v>
      </c>
      <c r="G15" s="16" t="s">
        <v>17</v>
      </c>
    </row>
    <row r="16" ht="26.25" customHeight="1">
      <c r="A16" s="14">
        <f t="shared" si="0"/>
        <v>8</v>
      </c>
      <c r="B16" s="25" t="s">
        <v>22</v>
      </c>
      <c r="C16" s="16">
        <v>6</v>
      </c>
      <c r="D16" s="22">
        <v>45632</v>
      </c>
      <c r="E16" s="16" t="s">
        <v>16</v>
      </c>
      <c r="F16" s="18">
        <v>1552.8630000000001</v>
      </c>
      <c r="G16" s="16" t="s">
        <v>17</v>
      </c>
    </row>
    <row r="17" ht="27.75" customHeight="1">
      <c r="A17" s="14">
        <f t="shared" si="0"/>
        <v>9</v>
      </c>
      <c r="B17" s="25" t="s">
        <v>23</v>
      </c>
      <c r="C17" s="16">
        <v>7</v>
      </c>
      <c r="D17" s="22">
        <v>45292</v>
      </c>
      <c r="E17" s="16" t="s">
        <v>16</v>
      </c>
      <c r="F17" s="18">
        <v>175.81899999999999</v>
      </c>
      <c r="G17" s="16" t="s">
        <v>17</v>
      </c>
    </row>
    <row r="18" ht="27.75" customHeight="1">
      <c r="A18" s="14">
        <f t="shared" si="0"/>
        <v>10</v>
      </c>
      <c r="B18" s="21" t="s">
        <v>24</v>
      </c>
      <c r="C18" s="16">
        <v>3</v>
      </c>
      <c r="D18" s="22">
        <v>45598</v>
      </c>
      <c r="E18" s="16" t="s">
        <v>25</v>
      </c>
      <c r="F18" s="23">
        <v>1792.3</v>
      </c>
      <c r="G18" s="16" t="s">
        <v>26</v>
      </c>
    </row>
    <row r="19" ht="30.75" customHeight="1">
      <c r="A19" s="14">
        <f t="shared" si="0"/>
        <v>11</v>
      </c>
      <c r="B19" s="21" t="s">
        <v>27</v>
      </c>
      <c r="C19" s="16">
        <v>4</v>
      </c>
      <c r="D19" s="22">
        <v>45599</v>
      </c>
      <c r="E19" s="16" t="s">
        <v>25</v>
      </c>
      <c r="F19" s="18">
        <v>5094.6999999999998</v>
      </c>
      <c r="G19" s="16" t="s">
        <v>26</v>
      </c>
    </row>
    <row r="20" ht="24" customHeight="1">
      <c r="A20" s="14">
        <f t="shared" si="0"/>
        <v>12</v>
      </c>
      <c r="B20" s="21" t="s">
        <v>28</v>
      </c>
      <c r="C20" s="16">
        <v>2230731770</v>
      </c>
      <c r="D20" s="22">
        <v>45292</v>
      </c>
      <c r="E20" s="16" t="s">
        <v>16</v>
      </c>
      <c r="F20" s="23">
        <f>121200/1000</f>
        <v>121.2</v>
      </c>
      <c r="G20" s="16" t="s">
        <v>29</v>
      </c>
    </row>
    <row r="21" ht="35.25" customHeight="1">
      <c r="A21" s="14">
        <f t="shared" si="0"/>
        <v>13</v>
      </c>
      <c r="B21" s="21" t="s">
        <v>30</v>
      </c>
      <c r="C21" s="16">
        <v>2230731770</v>
      </c>
      <c r="D21" s="22">
        <v>45293</v>
      </c>
      <c r="E21" s="16" t="s">
        <v>16</v>
      </c>
      <c r="F21" s="18">
        <f>152400/1000</f>
        <v>152.40000000000001</v>
      </c>
      <c r="G21" s="16" t="s">
        <v>29</v>
      </c>
    </row>
    <row r="22" ht="24">
      <c r="A22" s="14">
        <f t="shared" si="0"/>
        <v>14</v>
      </c>
      <c r="B22" s="21" t="s">
        <v>31</v>
      </c>
      <c r="C22" s="16">
        <v>2230731770</v>
      </c>
      <c r="D22" s="22">
        <v>45294</v>
      </c>
      <c r="E22" s="16" t="s">
        <v>25</v>
      </c>
      <c r="F22" s="18">
        <f>327967.2/1000</f>
        <v>327.96719999999999</v>
      </c>
      <c r="G22" s="16" t="s">
        <v>29</v>
      </c>
    </row>
    <row r="23" ht="24">
      <c r="A23" s="14">
        <f t="shared" si="0"/>
        <v>15</v>
      </c>
      <c r="B23" s="21" t="s">
        <v>32</v>
      </c>
      <c r="C23" s="16">
        <v>2230731770</v>
      </c>
      <c r="D23" s="22">
        <v>45295</v>
      </c>
      <c r="E23" s="16" t="s">
        <v>25</v>
      </c>
      <c r="F23" s="24">
        <f>1237385.95/1000</f>
        <v>1237.3859499999999</v>
      </c>
      <c r="G23" s="16" t="s">
        <v>29</v>
      </c>
    </row>
    <row r="24" ht="24">
      <c r="A24" s="14">
        <f t="shared" si="0"/>
        <v>16</v>
      </c>
      <c r="B24" s="21" t="s">
        <v>33</v>
      </c>
      <c r="C24" s="16">
        <v>2230731770</v>
      </c>
      <c r="D24" s="22">
        <v>45296</v>
      </c>
      <c r="E24" s="16" t="s">
        <v>25</v>
      </c>
      <c r="F24" s="23">
        <f>268455.4/1000</f>
        <v>268.4554</v>
      </c>
      <c r="G24" s="16" t="s">
        <v>29</v>
      </c>
    </row>
    <row r="25" ht="24">
      <c r="A25" s="14">
        <f t="shared" si="0"/>
        <v>17</v>
      </c>
      <c r="B25" s="25" t="s">
        <v>34</v>
      </c>
      <c r="C25" s="16">
        <v>2230731770</v>
      </c>
      <c r="D25" s="22">
        <v>45297</v>
      </c>
      <c r="E25" s="16" t="s">
        <v>25</v>
      </c>
      <c r="F25" s="18">
        <f>355163.13/1000</f>
        <v>355.16313000000002</v>
      </c>
      <c r="G25" s="16" t="s">
        <v>29</v>
      </c>
    </row>
    <row r="26" ht="24">
      <c r="A26" s="14">
        <f t="shared" si="0"/>
        <v>18</v>
      </c>
      <c r="B26" s="25" t="s">
        <v>35</v>
      </c>
      <c r="C26" s="16">
        <v>2230731770</v>
      </c>
      <c r="D26" s="22">
        <v>45298</v>
      </c>
      <c r="E26" s="16" t="s">
        <v>25</v>
      </c>
      <c r="F26" s="18">
        <f>135732.52/1000</f>
        <v>135.73251999999999</v>
      </c>
      <c r="G26" s="16" t="s">
        <v>29</v>
      </c>
    </row>
    <row r="27" ht="24">
      <c r="A27" s="14">
        <f t="shared" si="0"/>
        <v>19</v>
      </c>
      <c r="B27" s="25" t="s">
        <v>36</v>
      </c>
      <c r="C27" s="16">
        <v>2230731770</v>
      </c>
      <c r="D27" s="22">
        <v>45299</v>
      </c>
      <c r="E27" s="16" t="s">
        <v>25</v>
      </c>
      <c r="F27" s="18">
        <f>463020.35/1000</f>
        <v>463.02034999999995</v>
      </c>
      <c r="G27" s="16" t="s">
        <v>29</v>
      </c>
    </row>
    <row r="28" ht="24">
      <c r="A28" s="14">
        <f t="shared" si="0"/>
        <v>20</v>
      </c>
      <c r="B28" s="21" t="s">
        <v>37</v>
      </c>
      <c r="C28" s="16">
        <v>2230731770</v>
      </c>
      <c r="D28" s="22">
        <v>45300</v>
      </c>
      <c r="E28" s="16" t="s">
        <v>25</v>
      </c>
      <c r="F28" s="18">
        <f>1391156.69/1000</f>
        <v>1391.15669</v>
      </c>
      <c r="G28" s="16" t="s">
        <v>29</v>
      </c>
    </row>
    <row r="29" ht="24">
      <c r="A29" s="14">
        <f t="shared" si="0"/>
        <v>21</v>
      </c>
      <c r="B29" s="21" t="s">
        <v>38</v>
      </c>
      <c r="C29" s="16">
        <v>2230731770</v>
      </c>
      <c r="D29" s="22">
        <v>45301</v>
      </c>
      <c r="E29" s="16" t="s">
        <v>16</v>
      </c>
      <c r="F29" s="18">
        <f>532712/1000</f>
        <v>532.71199999999999</v>
      </c>
      <c r="G29" s="16" t="s">
        <v>29</v>
      </c>
    </row>
    <row r="30" ht="24">
      <c r="A30" s="14">
        <f t="shared" si="0"/>
        <v>22</v>
      </c>
      <c r="B30" s="21" t="s">
        <v>39</v>
      </c>
      <c r="C30" s="16">
        <v>2230731770</v>
      </c>
      <c r="D30" s="22">
        <v>45302</v>
      </c>
      <c r="E30" s="16" t="s">
        <v>16</v>
      </c>
      <c r="F30" s="18">
        <f>399282/1000</f>
        <v>399.28199999999998</v>
      </c>
      <c r="G30" s="16" t="s">
        <v>29</v>
      </c>
    </row>
    <row r="31" ht="24">
      <c r="A31" s="14">
        <f t="shared" si="0"/>
        <v>23</v>
      </c>
      <c r="B31" s="21" t="s">
        <v>32</v>
      </c>
      <c r="C31" s="16">
        <v>2230731770</v>
      </c>
      <c r="D31" s="22">
        <v>45303</v>
      </c>
      <c r="E31" s="16" t="s">
        <v>16</v>
      </c>
      <c r="F31" s="23">
        <f>214100/1000</f>
        <v>214.09999999999999</v>
      </c>
      <c r="G31" s="16" t="s">
        <v>29</v>
      </c>
    </row>
    <row r="32" ht="42.75" customHeight="1">
      <c r="A32" s="14">
        <f t="shared" si="0"/>
        <v>24</v>
      </c>
      <c r="B32" s="21" t="s">
        <v>40</v>
      </c>
      <c r="C32" s="16">
        <v>2230731770</v>
      </c>
      <c r="D32" s="22">
        <v>45364</v>
      </c>
      <c r="E32" s="16" t="s">
        <v>16</v>
      </c>
      <c r="F32" s="18">
        <f>380000/1000</f>
        <v>380</v>
      </c>
      <c r="G32" s="16" t="s">
        <v>29</v>
      </c>
    </row>
    <row r="33" ht="24">
      <c r="A33" s="14">
        <f t="shared" si="0"/>
        <v>25</v>
      </c>
      <c r="B33" s="21" t="s">
        <v>39</v>
      </c>
      <c r="C33" s="16">
        <v>2230731770</v>
      </c>
      <c r="D33" s="22">
        <v>45274</v>
      </c>
      <c r="E33" s="16" t="s">
        <v>25</v>
      </c>
      <c r="F33" s="18">
        <f>502546.68/1000</f>
        <v>502.54667999999998</v>
      </c>
      <c r="G33" s="16" t="s">
        <v>29</v>
      </c>
    </row>
    <row r="34" ht="55.5" customHeight="1">
      <c r="A34" s="14">
        <f t="shared" si="0"/>
        <v>26</v>
      </c>
      <c r="B34" s="26" t="s">
        <v>41</v>
      </c>
      <c r="C34" s="27" t="s">
        <v>42</v>
      </c>
      <c r="D34" s="22">
        <v>45337</v>
      </c>
      <c r="E34" s="16" t="s">
        <v>43</v>
      </c>
      <c r="F34" s="23">
        <v>1071.6479999999999</v>
      </c>
      <c r="G34" s="16" t="s">
        <v>44</v>
      </c>
    </row>
    <row r="35" ht="48" customHeight="1">
      <c r="A35" s="14">
        <f t="shared" si="0"/>
        <v>27</v>
      </c>
      <c r="B35" s="26" t="s">
        <v>45</v>
      </c>
      <c r="C35" s="27" t="s">
        <v>42</v>
      </c>
      <c r="D35" s="22">
        <v>45398</v>
      </c>
      <c r="E35" s="28" t="s">
        <v>16</v>
      </c>
      <c r="F35" s="18">
        <v>84</v>
      </c>
      <c r="G35" s="16" t="s">
        <v>44</v>
      </c>
    </row>
    <row r="36" ht="36">
      <c r="A36" s="14">
        <f t="shared" si="0"/>
        <v>28</v>
      </c>
      <c r="B36" s="25" t="s">
        <v>46</v>
      </c>
      <c r="C36" s="27" t="s">
        <v>42</v>
      </c>
      <c r="D36" s="22">
        <v>45399</v>
      </c>
      <c r="E36" s="28" t="s">
        <v>16</v>
      </c>
      <c r="F36" s="18">
        <v>106.871</v>
      </c>
      <c r="G36" s="16" t="s">
        <v>44</v>
      </c>
    </row>
    <row r="37" ht="36">
      <c r="A37" s="14">
        <f t="shared" si="0"/>
        <v>29</v>
      </c>
      <c r="B37" s="29" t="s">
        <v>47</v>
      </c>
      <c r="C37" s="27" t="s">
        <v>42</v>
      </c>
      <c r="D37" s="22">
        <v>45400</v>
      </c>
      <c r="E37" s="28" t="s">
        <v>16</v>
      </c>
      <c r="F37" s="24">
        <v>126.315</v>
      </c>
      <c r="G37" s="16" t="s">
        <v>44</v>
      </c>
    </row>
    <row r="38" ht="39.75" customHeight="1">
      <c r="A38" s="14">
        <f t="shared" si="0"/>
        <v>30</v>
      </c>
      <c r="B38" s="30" t="s">
        <v>48</v>
      </c>
      <c r="C38" s="28">
        <v>24</v>
      </c>
      <c r="D38" s="22">
        <v>45218</v>
      </c>
      <c r="E38" s="28" t="s">
        <v>49</v>
      </c>
      <c r="F38" s="31">
        <v>168</v>
      </c>
      <c r="G38" s="32" t="s">
        <v>50</v>
      </c>
    </row>
    <row r="39" ht="35.25" customHeight="1">
      <c r="A39" s="14">
        <f t="shared" si="0"/>
        <v>31</v>
      </c>
      <c r="B39" s="30" t="s">
        <v>51</v>
      </c>
      <c r="C39" s="28">
        <v>19</v>
      </c>
      <c r="D39" s="22">
        <v>45189</v>
      </c>
      <c r="E39" s="16" t="s">
        <v>49</v>
      </c>
      <c r="F39" s="23">
        <v>118.52213</v>
      </c>
      <c r="G39" s="32" t="s">
        <v>50</v>
      </c>
    </row>
    <row r="40" ht="36">
      <c r="A40" s="14">
        <f t="shared" si="0"/>
        <v>32</v>
      </c>
      <c r="B40" s="30" t="s">
        <v>52</v>
      </c>
      <c r="C40" s="28">
        <v>5</v>
      </c>
      <c r="D40" s="22">
        <v>45220</v>
      </c>
      <c r="E40" s="33" t="s">
        <v>53</v>
      </c>
      <c r="F40" s="34">
        <v>480</v>
      </c>
      <c r="G40" s="32" t="s">
        <v>50</v>
      </c>
    </row>
    <row r="41" ht="36">
      <c r="A41" s="14">
        <f t="shared" si="0"/>
        <v>33</v>
      </c>
      <c r="B41" s="30" t="s">
        <v>54</v>
      </c>
      <c r="C41" s="28">
        <v>18</v>
      </c>
      <c r="D41" s="22">
        <v>45252</v>
      </c>
      <c r="E41" s="16" t="s">
        <v>49</v>
      </c>
      <c r="F41" s="34">
        <v>134.68799999999999</v>
      </c>
      <c r="G41" s="32" t="s">
        <v>50</v>
      </c>
    </row>
    <row r="42" ht="32.25" customHeight="1">
      <c r="A42" s="14">
        <f t="shared" si="0"/>
        <v>34</v>
      </c>
      <c r="B42" s="30" t="s">
        <v>55</v>
      </c>
      <c r="C42" s="28">
        <v>29</v>
      </c>
      <c r="D42" s="22">
        <v>45253</v>
      </c>
      <c r="E42" s="28" t="s">
        <v>16</v>
      </c>
      <c r="F42" s="34">
        <v>300</v>
      </c>
      <c r="G42" s="32" t="s">
        <v>50</v>
      </c>
    </row>
    <row r="43" ht="31.5" customHeight="1">
      <c r="A43" s="14">
        <f t="shared" si="0"/>
        <v>35</v>
      </c>
      <c r="B43" s="30" t="s">
        <v>56</v>
      </c>
      <c r="C43" s="28">
        <v>30</v>
      </c>
      <c r="D43" s="22">
        <v>45254</v>
      </c>
      <c r="E43" s="16" t="s">
        <v>49</v>
      </c>
      <c r="F43" s="34">
        <v>14356.266299999999</v>
      </c>
      <c r="G43" s="32" t="s">
        <v>50</v>
      </c>
    </row>
    <row r="44" ht="24">
      <c r="A44" s="14">
        <f t="shared" si="0"/>
        <v>36</v>
      </c>
      <c r="B44" s="30" t="s">
        <v>57</v>
      </c>
      <c r="C44" s="28">
        <v>31</v>
      </c>
      <c r="D44" s="22">
        <v>45285</v>
      </c>
      <c r="E44" s="16" t="s">
        <v>49</v>
      </c>
      <c r="F44" s="34">
        <v>7271.8800000000001</v>
      </c>
      <c r="G44" s="32" t="s">
        <v>50</v>
      </c>
    </row>
    <row r="45" ht="40.5" customHeight="1">
      <c r="A45" s="14">
        <f t="shared" si="0"/>
        <v>37</v>
      </c>
      <c r="B45" s="30" t="s">
        <v>58</v>
      </c>
      <c r="C45" s="28">
        <v>11</v>
      </c>
      <c r="D45" s="22">
        <v>45286</v>
      </c>
      <c r="E45" s="16" t="s">
        <v>16</v>
      </c>
      <c r="F45" s="34">
        <v>225</v>
      </c>
      <c r="G45" s="32" t="s">
        <v>50</v>
      </c>
    </row>
    <row r="46" ht="44.25" customHeight="1">
      <c r="A46" s="14">
        <f t="shared" si="0"/>
        <v>38</v>
      </c>
      <c r="B46" s="30" t="s">
        <v>59</v>
      </c>
      <c r="C46" s="28">
        <v>8</v>
      </c>
      <c r="D46" s="22">
        <v>45257</v>
      </c>
      <c r="E46" s="16" t="s">
        <v>16</v>
      </c>
      <c r="F46" s="34">
        <v>4694.7600000000002</v>
      </c>
      <c r="G46" s="32" t="s">
        <v>50</v>
      </c>
    </row>
    <row r="47" ht="31.5" customHeight="1">
      <c r="A47" s="14">
        <f t="shared" si="0"/>
        <v>39</v>
      </c>
      <c r="B47" s="30" t="s">
        <v>60</v>
      </c>
      <c r="C47" s="16" t="s">
        <v>61</v>
      </c>
      <c r="D47" s="35" t="s">
        <v>62</v>
      </c>
      <c r="E47" s="16" t="s">
        <v>16</v>
      </c>
      <c r="F47" s="34">
        <v>2867.8409999999999</v>
      </c>
      <c r="G47" s="32" t="s">
        <v>50</v>
      </c>
    </row>
    <row r="48" ht="36">
      <c r="A48" s="14">
        <f t="shared" si="0"/>
        <v>40</v>
      </c>
      <c r="B48" s="30" t="s">
        <v>63</v>
      </c>
      <c r="C48" s="28">
        <v>38</v>
      </c>
      <c r="D48" s="22">
        <v>45303</v>
      </c>
      <c r="E48" s="16" t="s">
        <v>16</v>
      </c>
      <c r="F48" s="34">
        <v>4725</v>
      </c>
      <c r="G48" s="32" t="s">
        <v>50</v>
      </c>
    </row>
    <row r="49" ht="24">
      <c r="A49" s="14">
        <f t="shared" si="0"/>
        <v>41</v>
      </c>
      <c r="B49" s="30" t="s">
        <v>64</v>
      </c>
      <c r="C49" s="28">
        <v>42</v>
      </c>
      <c r="D49" s="22">
        <v>45304</v>
      </c>
      <c r="E49" s="16" t="s">
        <v>16</v>
      </c>
      <c r="F49" s="34">
        <v>7116.3760000000002</v>
      </c>
      <c r="G49" s="32" t="s">
        <v>50</v>
      </c>
    </row>
    <row r="50" ht="24">
      <c r="A50" s="14">
        <f t="shared" si="0"/>
        <v>42</v>
      </c>
      <c r="B50" s="30" t="s">
        <v>65</v>
      </c>
      <c r="C50" s="28">
        <v>45</v>
      </c>
      <c r="D50" s="22">
        <v>45305</v>
      </c>
      <c r="E50" s="28" t="s">
        <v>16</v>
      </c>
      <c r="F50" s="34">
        <v>239.625</v>
      </c>
      <c r="G50" s="32" t="s">
        <v>50</v>
      </c>
    </row>
    <row r="51" ht="24">
      <c r="A51" s="14">
        <f t="shared" si="0"/>
        <v>43</v>
      </c>
      <c r="B51" s="21" t="s">
        <v>66</v>
      </c>
      <c r="C51" s="16">
        <v>9</v>
      </c>
      <c r="D51" s="22">
        <v>45519</v>
      </c>
      <c r="E51" s="16" t="s">
        <v>25</v>
      </c>
      <c r="F51" s="23" t="s">
        <v>67</v>
      </c>
      <c r="G51" s="16" t="s">
        <v>68</v>
      </c>
    </row>
    <row r="52" ht="32.25" customHeight="1">
      <c r="A52" s="14">
        <f t="shared" si="0"/>
        <v>44</v>
      </c>
      <c r="B52" s="21" t="s">
        <v>69</v>
      </c>
      <c r="C52" s="36">
        <v>2230729044</v>
      </c>
      <c r="D52" s="22">
        <v>45305</v>
      </c>
      <c r="E52" s="16" t="s">
        <v>16</v>
      </c>
      <c r="F52" s="23">
        <v>114</v>
      </c>
      <c r="G52" s="37" t="s">
        <v>70</v>
      </c>
    </row>
    <row r="53" ht="36">
      <c r="A53" s="14">
        <f t="shared" si="0"/>
        <v>45</v>
      </c>
      <c r="B53" s="21" t="s">
        <v>71</v>
      </c>
      <c r="C53" s="38"/>
      <c r="D53" s="22">
        <v>45306</v>
      </c>
      <c r="E53" s="16" t="s">
        <v>16</v>
      </c>
      <c r="F53" s="18">
        <v>120</v>
      </c>
      <c r="G53" s="37" t="s">
        <v>70</v>
      </c>
    </row>
    <row r="54" ht="31.5" customHeight="1">
      <c r="A54" s="14">
        <f t="shared" si="0"/>
        <v>46</v>
      </c>
      <c r="B54" s="21" t="s">
        <v>72</v>
      </c>
      <c r="C54" s="38"/>
      <c r="D54" s="22">
        <v>45307</v>
      </c>
      <c r="E54" s="16" t="s">
        <v>16</v>
      </c>
      <c r="F54" s="18">
        <v>117.59999999999999</v>
      </c>
      <c r="G54" s="37" t="s">
        <v>70</v>
      </c>
    </row>
    <row r="55" ht="24">
      <c r="A55" s="14">
        <f t="shared" si="0"/>
        <v>47</v>
      </c>
      <c r="B55" s="21" t="s">
        <v>73</v>
      </c>
      <c r="C55" s="38"/>
      <c r="D55" s="22">
        <v>45308</v>
      </c>
      <c r="E55" s="16" t="s">
        <v>16</v>
      </c>
      <c r="F55" s="24">
        <v>668.79999999999995</v>
      </c>
      <c r="G55" s="37" t="s">
        <v>70</v>
      </c>
    </row>
    <row r="56" ht="24">
      <c r="A56" s="14">
        <f t="shared" si="0"/>
        <v>48</v>
      </c>
      <c r="B56" s="21" t="s">
        <v>74</v>
      </c>
      <c r="C56" s="38"/>
      <c r="D56" s="22">
        <v>45309</v>
      </c>
      <c r="E56" s="16" t="s">
        <v>75</v>
      </c>
      <c r="F56" s="23">
        <v>1333.45</v>
      </c>
      <c r="G56" s="37" t="s">
        <v>70</v>
      </c>
    </row>
    <row r="57" ht="24">
      <c r="A57" s="14">
        <f t="shared" si="0"/>
        <v>49</v>
      </c>
      <c r="B57" s="25" t="s">
        <v>76</v>
      </c>
      <c r="C57" s="38"/>
      <c r="D57" s="22">
        <v>45310</v>
      </c>
      <c r="E57" s="16" t="s">
        <v>16</v>
      </c>
      <c r="F57" s="18">
        <v>256.51999999999998</v>
      </c>
      <c r="G57" s="37" t="s">
        <v>70</v>
      </c>
    </row>
    <row r="58" ht="24">
      <c r="A58" s="14">
        <f t="shared" si="0"/>
        <v>50</v>
      </c>
      <c r="B58" s="25" t="s">
        <v>77</v>
      </c>
      <c r="C58" s="38"/>
      <c r="D58" s="22">
        <v>45311</v>
      </c>
      <c r="E58" s="16" t="s">
        <v>16</v>
      </c>
      <c r="F58" s="18">
        <v>714.20000000000005</v>
      </c>
      <c r="G58" s="37" t="s">
        <v>70</v>
      </c>
    </row>
    <row r="59" ht="24">
      <c r="A59" s="14">
        <f t="shared" si="0"/>
        <v>51</v>
      </c>
      <c r="B59" s="25" t="s">
        <v>78</v>
      </c>
      <c r="C59" s="38"/>
      <c r="D59" s="22">
        <v>45312</v>
      </c>
      <c r="E59" s="16" t="s">
        <v>75</v>
      </c>
      <c r="F59" s="18">
        <v>1871.3199999999999</v>
      </c>
      <c r="G59" s="37" t="s">
        <v>70</v>
      </c>
    </row>
    <row r="60" ht="24">
      <c r="A60" s="14">
        <f t="shared" si="0"/>
        <v>52</v>
      </c>
      <c r="B60" s="21" t="s">
        <v>79</v>
      </c>
      <c r="C60" s="38"/>
      <c r="D60" s="22">
        <v>45313</v>
      </c>
      <c r="E60" s="16" t="s">
        <v>75</v>
      </c>
      <c r="F60" s="18">
        <v>147.66</v>
      </c>
      <c r="G60" s="37" t="s">
        <v>70</v>
      </c>
    </row>
    <row r="61" ht="24">
      <c r="A61" s="14">
        <f t="shared" si="0"/>
        <v>53</v>
      </c>
      <c r="B61" s="39" t="s">
        <v>80</v>
      </c>
      <c r="C61" s="38"/>
      <c r="D61" s="22">
        <v>45314</v>
      </c>
      <c r="E61" s="16" t="s">
        <v>75</v>
      </c>
      <c r="F61" s="18">
        <v>657.70000000000005</v>
      </c>
      <c r="G61" s="37" t="s">
        <v>70</v>
      </c>
    </row>
    <row r="62" ht="24">
      <c r="A62" s="14">
        <f t="shared" si="0"/>
        <v>54</v>
      </c>
      <c r="B62" s="25" t="s">
        <v>81</v>
      </c>
      <c r="C62" s="38"/>
      <c r="D62" s="22">
        <v>45315</v>
      </c>
      <c r="E62" s="16" t="s">
        <v>16</v>
      </c>
      <c r="F62" s="18">
        <v>511.86000000000001</v>
      </c>
      <c r="G62" s="37" t="s">
        <v>70</v>
      </c>
    </row>
    <row r="63" ht="24">
      <c r="A63" s="14">
        <f t="shared" si="0"/>
        <v>55</v>
      </c>
      <c r="B63" s="21" t="s">
        <v>82</v>
      </c>
      <c r="C63" s="38"/>
      <c r="D63" s="22">
        <v>45316</v>
      </c>
      <c r="E63" s="16" t="s">
        <v>16</v>
      </c>
      <c r="F63" s="23">
        <v>685.84000000000003</v>
      </c>
      <c r="G63" s="37" t="s">
        <v>70</v>
      </c>
    </row>
    <row r="64" ht="24">
      <c r="A64" s="14">
        <f t="shared" si="0"/>
        <v>56</v>
      </c>
      <c r="B64" s="21" t="s">
        <v>83</v>
      </c>
      <c r="C64" s="38"/>
      <c r="D64" s="22">
        <v>45317</v>
      </c>
      <c r="E64" s="16" t="s">
        <v>16</v>
      </c>
      <c r="F64" s="18">
        <v>312.23000000000002</v>
      </c>
      <c r="G64" s="37" t="s">
        <v>70</v>
      </c>
    </row>
    <row r="65" ht="25.5">
      <c r="A65" s="14">
        <f t="shared" si="0"/>
        <v>57</v>
      </c>
      <c r="B65" s="21" t="s">
        <v>74</v>
      </c>
      <c r="C65" s="38"/>
      <c r="D65" s="22">
        <v>45318</v>
      </c>
      <c r="E65" s="16" t="s">
        <v>16</v>
      </c>
      <c r="F65" s="18">
        <v>227</v>
      </c>
      <c r="G65" s="37" t="s">
        <v>70</v>
      </c>
    </row>
    <row r="66" ht="25.5">
      <c r="A66" s="14">
        <f t="shared" si="0"/>
        <v>58</v>
      </c>
      <c r="B66" s="21" t="s">
        <v>84</v>
      </c>
      <c r="C66" s="40"/>
      <c r="D66" s="22">
        <v>45319</v>
      </c>
      <c r="E66" s="16" t="s">
        <v>16</v>
      </c>
      <c r="F66" s="24">
        <v>747.14999999999998</v>
      </c>
      <c r="G66" s="37" t="s">
        <v>70</v>
      </c>
    </row>
    <row r="67" ht="25.5">
      <c r="A67" s="14">
        <f t="shared" si="0"/>
        <v>59</v>
      </c>
      <c r="B67" s="21" t="s">
        <v>85</v>
      </c>
      <c r="C67" s="36">
        <v>2230729596</v>
      </c>
      <c r="D67" s="22">
        <v>45320</v>
      </c>
      <c r="E67" s="16" t="s">
        <v>16</v>
      </c>
      <c r="F67" s="23">
        <f>995500/1000</f>
        <v>995.5</v>
      </c>
      <c r="G67" s="16" t="s">
        <v>86</v>
      </c>
    </row>
    <row r="68" ht="25.5">
      <c r="A68" s="14">
        <f t="shared" si="0"/>
        <v>60</v>
      </c>
      <c r="B68" s="21" t="s">
        <v>80</v>
      </c>
      <c r="C68" s="38"/>
      <c r="D68" s="22">
        <v>45321</v>
      </c>
      <c r="E68" s="16" t="s">
        <v>16</v>
      </c>
      <c r="F68" s="18">
        <f>444570/1000</f>
        <v>444.56999999999999</v>
      </c>
      <c r="G68" s="16" t="s">
        <v>86</v>
      </c>
    </row>
    <row r="69" ht="25.5">
      <c r="A69" s="14">
        <f t="shared" si="0"/>
        <v>61</v>
      </c>
      <c r="B69" s="21" t="s">
        <v>81</v>
      </c>
      <c r="C69" s="38"/>
      <c r="D69" s="22">
        <v>45322</v>
      </c>
      <c r="E69" s="16" t="s">
        <v>16</v>
      </c>
      <c r="F69" s="18">
        <f>3299480/1000</f>
        <v>3299.48</v>
      </c>
      <c r="G69" s="16" t="s">
        <v>86</v>
      </c>
    </row>
    <row r="70" ht="25.5">
      <c r="A70" s="14">
        <f t="shared" si="0"/>
        <v>62</v>
      </c>
      <c r="B70" s="21" t="s">
        <v>74</v>
      </c>
      <c r="C70" s="38"/>
      <c r="D70" s="22">
        <v>45322</v>
      </c>
      <c r="E70" s="16" t="s">
        <v>16</v>
      </c>
      <c r="F70" s="24">
        <f>1030500/1000</f>
        <v>1030.5</v>
      </c>
      <c r="G70" s="16" t="s">
        <v>86</v>
      </c>
    </row>
    <row r="71" ht="25.5">
      <c r="A71" s="14">
        <f t="shared" si="0"/>
        <v>63</v>
      </c>
      <c r="B71" s="21" t="s">
        <v>78</v>
      </c>
      <c r="C71" s="38"/>
      <c r="D71" s="22">
        <v>45322</v>
      </c>
      <c r="E71" s="16" t="s">
        <v>16</v>
      </c>
      <c r="F71" s="23">
        <f>3244000/1000</f>
        <v>3244</v>
      </c>
      <c r="G71" s="16" t="s">
        <v>86</v>
      </c>
    </row>
    <row r="72" ht="25.5">
      <c r="A72" s="14">
        <f t="shared" si="0"/>
        <v>64</v>
      </c>
      <c r="B72" s="25" t="s">
        <v>79</v>
      </c>
      <c r="C72" s="38"/>
      <c r="D72" s="22">
        <v>45320</v>
      </c>
      <c r="E72" s="16" t="s">
        <v>16</v>
      </c>
      <c r="F72" s="18">
        <f>144880/1000</f>
        <v>144.88</v>
      </c>
      <c r="G72" s="16" t="s">
        <v>86</v>
      </c>
    </row>
    <row r="73" ht="25.5">
      <c r="A73" s="14">
        <f t="shared" si="0"/>
        <v>65</v>
      </c>
      <c r="B73" s="25" t="s">
        <v>77</v>
      </c>
      <c r="C73" s="38"/>
      <c r="D73" s="22">
        <v>45321</v>
      </c>
      <c r="E73" s="16" t="s">
        <v>16</v>
      </c>
      <c r="F73" s="18">
        <f>497330/1000</f>
        <v>497.32999999999998</v>
      </c>
      <c r="G73" s="16" t="s">
        <v>86</v>
      </c>
    </row>
    <row r="74" ht="25.5">
      <c r="A74" s="14">
        <f t="shared" si="0"/>
        <v>66</v>
      </c>
      <c r="B74" s="25" t="s">
        <v>87</v>
      </c>
      <c r="C74" s="38"/>
      <c r="D74" s="22">
        <v>45322</v>
      </c>
      <c r="E74" s="16" t="s">
        <v>16</v>
      </c>
      <c r="F74" s="18">
        <f>1116600/1000</f>
        <v>1116.5999999999999</v>
      </c>
      <c r="G74" s="16" t="s">
        <v>86</v>
      </c>
    </row>
    <row r="75" ht="25.5">
      <c r="A75" s="14">
        <f t="shared" ref="A75:A138" si="1">A74+1</f>
        <v>67</v>
      </c>
      <c r="B75" s="21" t="s">
        <v>78</v>
      </c>
      <c r="C75" s="38"/>
      <c r="D75" s="22">
        <v>45322</v>
      </c>
      <c r="E75" s="16" t="s">
        <v>16</v>
      </c>
      <c r="F75" s="18">
        <f>860172/1000</f>
        <v>860.17200000000003</v>
      </c>
      <c r="G75" s="16" t="s">
        <v>86</v>
      </c>
    </row>
    <row r="76" ht="25.5">
      <c r="A76" s="14">
        <f t="shared" si="1"/>
        <v>68</v>
      </c>
      <c r="B76" s="21" t="s">
        <v>88</v>
      </c>
      <c r="C76" s="38"/>
      <c r="D76" s="22">
        <v>45322</v>
      </c>
      <c r="E76" s="16" t="s">
        <v>16</v>
      </c>
      <c r="F76" s="18">
        <f>688800/1000</f>
        <v>688.79999999999995</v>
      </c>
      <c r="G76" s="16" t="s">
        <v>86</v>
      </c>
    </row>
    <row r="77" ht="25.5">
      <c r="A77" s="14">
        <f t="shared" si="1"/>
        <v>69</v>
      </c>
      <c r="B77" s="25" t="s">
        <v>89</v>
      </c>
      <c r="C77" s="38"/>
      <c r="D77" s="22">
        <v>45322</v>
      </c>
      <c r="E77" s="16" t="s">
        <v>16</v>
      </c>
      <c r="F77" s="18">
        <f>141239.52/1000</f>
        <v>141.23952</v>
      </c>
      <c r="G77" s="16" t="s">
        <v>86</v>
      </c>
    </row>
    <row r="78" ht="25.5">
      <c r="A78" s="14">
        <f t="shared" si="1"/>
        <v>70</v>
      </c>
      <c r="B78" s="21" t="s">
        <v>90</v>
      </c>
      <c r="C78" s="40"/>
      <c r="D78" s="22">
        <v>45322</v>
      </c>
      <c r="E78" s="16" t="s">
        <v>16</v>
      </c>
      <c r="F78" s="23">
        <f>102480/1000</f>
        <v>102.48</v>
      </c>
      <c r="G78" s="16" t="s">
        <v>86</v>
      </c>
    </row>
    <row r="79" ht="42.75" customHeight="1">
      <c r="A79" s="14">
        <f t="shared" si="1"/>
        <v>71</v>
      </c>
      <c r="B79" s="41" t="s">
        <v>91</v>
      </c>
      <c r="C79" s="42">
        <v>2230732144</v>
      </c>
      <c r="D79" s="22">
        <v>45323</v>
      </c>
      <c r="E79" s="42" t="s">
        <v>92</v>
      </c>
      <c r="F79" s="43">
        <v>20857.400000000001</v>
      </c>
      <c r="G79" s="42" t="s">
        <v>93</v>
      </c>
    </row>
    <row r="80" ht="42.75" customHeight="1">
      <c r="A80" s="14">
        <f t="shared" si="1"/>
        <v>72</v>
      </c>
      <c r="B80" s="41" t="s">
        <v>91</v>
      </c>
      <c r="C80" s="42">
        <v>2230732144</v>
      </c>
      <c r="D80" s="22">
        <v>45324</v>
      </c>
      <c r="E80" s="42" t="s">
        <v>92</v>
      </c>
      <c r="F80" s="43">
        <v>8511.27081</v>
      </c>
      <c r="G80" s="42" t="s">
        <v>93</v>
      </c>
    </row>
    <row r="81" ht="30" customHeight="1">
      <c r="A81" s="14">
        <f t="shared" si="1"/>
        <v>73</v>
      </c>
      <c r="B81" s="41" t="s">
        <v>94</v>
      </c>
      <c r="C81" s="42">
        <v>2230732144</v>
      </c>
      <c r="D81" s="22">
        <v>45325</v>
      </c>
      <c r="E81" s="42" t="s">
        <v>92</v>
      </c>
      <c r="F81" s="43">
        <v>2140.3519999999999</v>
      </c>
      <c r="G81" s="42" t="s">
        <v>93</v>
      </c>
    </row>
    <row r="82" ht="30" customHeight="1">
      <c r="A82" s="14">
        <f t="shared" si="1"/>
        <v>74</v>
      </c>
      <c r="B82" s="41" t="s">
        <v>95</v>
      </c>
      <c r="C82" s="42">
        <v>2230732144</v>
      </c>
      <c r="D82" s="22">
        <v>45355</v>
      </c>
      <c r="E82" s="42" t="s">
        <v>92</v>
      </c>
      <c r="F82" s="44">
        <v>2846.3899999999999</v>
      </c>
      <c r="G82" s="42" t="s">
        <v>93</v>
      </c>
    </row>
    <row r="83" ht="30" customHeight="1">
      <c r="A83" s="14">
        <f t="shared" si="1"/>
        <v>75</v>
      </c>
      <c r="B83" s="45" t="s">
        <v>96</v>
      </c>
      <c r="C83" s="42">
        <v>2230732144</v>
      </c>
      <c r="D83" s="22">
        <v>45356</v>
      </c>
      <c r="E83" s="42" t="s">
        <v>25</v>
      </c>
      <c r="F83" s="43">
        <v>239.68000000000001</v>
      </c>
      <c r="G83" s="42" t="s">
        <v>93</v>
      </c>
    </row>
    <row r="84" ht="29.25" customHeight="1">
      <c r="A84" s="14">
        <f t="shared" si="1"/>
        <v>76</v>
      </c>
      <c r="B84" s="45" t="s">
        <v>97</v>
      </c>
      <c r="C84" s="42">
        <v>2230732144</v>
      </c>
      <c r="D84" s="22">
        <v>45357</v>
      </c>
      <c r="E84" s="42" t="s">
        <v>25</v>
      </c>
      <c r="F84" s="43">
        <v>336.93000000000001</v>
      </c>
      <c r="G84" s="42" t="s">
        <v>93</v>
      </c>
    </row>
    <row r="85" ht="30" customHeight="1">
      <c r="A85" s="14">
        <f t="shared" si="1"/>
        <v>77</v>
      </c>
      <c r="B85" s="45" t="s">
        <v>98</v>
      </c>
      <c r="C85" s="42">
        <v>2230732144</v>
      </c>
      <c r="D85" s="22">
        <v>45358</v>
      </c>
      <c r="E85" s="42" t="s">
        <v>25</v>
      </c>
      <c r="F85" s="43">
        <v>309.57999999999998</v>
      </c>
      <c r="G85" s="42" t="s">
        <v>93</v>
      </c>
    </row>
    <row r="86" ht="28.5" customHeight="1">
      <c r="A86" s="14">
        <f t="shared" si="1"/>
        <v>78</v>
      </c>
      <c r="B86" s="41" t="s">
        <v>99</v>
      </c>
      <c r="C86" s="42">
        <v>2230732144</v>
      </c>
      <c r="D86" s="22">
        <v>45359</v>
      </c>
      <c r="E86" s="42" t="s">
        <v>25</v>
      </c>
      <c r="F86" s="43">
        <v>1165.4300000000001</v>
      </c>
      <c r="G86" s="42" t="s">
        <v>93</v>
      </c>
    </row>
    <row r="87" ht="34.5" customHeight="1">
      <c r="A87" s="14">
        <f t="shared" si="1"/>
        <v>79</v>
      </c>
      <c r="B87" s="46" t="s">
        <v>100</v>
      </c>
      <c r="C87" s="42">
        <v>2230732144</v>
      </c>
      <c r="D87" s="22">
        <v>45360</v>
      </c>
      <c r="E87" s="42" t="s">
        <v>25</v>
      </c>
      <c r="F87" s="43">
        <v>998.77999999999997</v>
      </c>
      <c r="G87" s="42" t="s">
        <v>93</v>
      </c>
    </row>
    <row r="88" ht="25.5" customHeight="1">
      <c r="A88" s="14">
        <f t="shared" si="1"/>
        <v>80</v>
      </c>
      <c r="B88" s="46" t="s">
        <v>101</v>
      </c>
      <c r="C88" s="42">
        <v>2230732144</v>
      </c>
      <c r="D88" s="22">
        <v>45392</v>
      </c>
      <c r="E88" s="42" t="s">
        <v>25</v>
      </c>
      <c r="F88" s="43">
        <v>135.93000000000001</v>
      </c>
      <c r="G88" s="42" t="s">
        <v>93</v>
      </c>
    </row>
    <row r="89" ht="30" customHeight="1">
      <c r="A89" s="14">
        <f t="shared" si="1"/>
        <v>81</v>
      </c>
      <c r="B89" s="46" t="s">
        <v>102</v>
      </c>
      <c r="C89" s="42">
        <v>2230732144</v>
      </c>
      <c r="D89" s="22">
        <v>45393</v>
      </c>
      <c r="E89" s="42" t="s">
        <v>25</v>
      </c>
      <c r="F89" s="43">
        <v>1266.6600000000001</v>
      </c>
      <c r="G89" s="42" t="s">
        <v>93</v>
      </c>
    </row>
    <row r="90" ht="33" customHeight="1">
      <c r="A90" s="14">
        <f t="shared" si="1"/>
        <v>82</v>
      </c>
      <c r="B90" s="46" t="s">
        <v>103</v>
      </c>
      <c r="C90" s="42">
        <v>2230732144</v>
      </c>
      <c r="D90" s="22">
        <v>45394</v>
      </c>
      <c r="E90" s="42" t="s">
        <v>92</v>
      </c>
      <c r="F90" s="43">
        <v>973.36000000000001</v>
      </c>
      <c r="G90" s="42" t="s">
        <v>93</v>
      </c>
    </row>
    <row r="91" ht="30.75" customHeight="1">
      <c r="A91" s="14">
        <f t="shared" si="1"/>
        <v>83</v>
      </c>
      <c r="B91" s="45" t="s">
        <v>104</v>
      </c>
      <c r="C91" s="42">
        <v>2230732144</v>
      </c>
      <c r="D91" s="22">
        <v>45425</v>
      </c>
      <c r="E91" s="42" t="s">
        <v>25</v>
      </c>
      <c r="F91" s="43">
        <v>348.60000000000002</v>
      </c>
      <c r="G91" s="42" t="s">
        <v>93</v>
      </c>
    </row>
    <row r="92" ht="41.25" customHeight="1">
      <c r="A92" s="14">
        <f t="shared" si="1"/>
        <v>84</v>
      </c>
      <c r="B92" s="41" t="s">
        <v>91</v>
      </c>
      <c r="C92" s="42">
        <v>2230732144</v>
      </c>
      <c r="D92" s="22">
        <v>45671</v>
      </c>
      <c r="E92" s="42" t="s">
        <v>92</v>
      </c>
      <c r="F92" s="43">
        <v>10213.52</v>
      </c>
      <c r="G92" s="42" t="s">
        <v>93</v>
      </c>
    </row>
    <row r="93" ht="27" customHeight="1">
      <c r="A93" s="14">
        <f t="shared" si="1"/>
        <v>85</v>
      </c>
      <c r="B93" s="41" t="s">
        <v>94</v>
      </c>
      <c r="C93" s="42">
        <v>2230732144</v>
      </c>
      <c r="D93" s="22">
        <v>45703</v>
      </c>
      <c r="E93" s="42" t="s">
        <v>92</v>
      </c>
      <c r="F93" s="43">
        <v>2675.4400000000001</v>
      </c>
      <c r="G93" s="42" t="s">
        <v>93</v>
      </c>
    </row>
    <row r="94" ht="32.25" customHeight="1">
      <c r="A94" s="14">
        <f t="shared" si="1"/>
        <v>86</v>
      </c>
      <c r="B94" s="41" t="s">
        <v>95</v>
      </c>
      <c r="C94" s="42">
        <v>2230732144</v>
      </c>
      <c r="D94" s="22">
        <v>45704</v>
      </c>
      <c r="E94" s="42" t="s">
        <v>92</v>
      </c>
      <c r="F94" s="44">
        <v>3557.9899999999998</v>
      </c>
      <c r="G94" s="42" t="s">
        <v>93</v>
      </c>
    </row>
    <row r="95" ht="31.5" customHeight="1">
      <c r="A95" s="14">
        <f t="shared" si="1"/>
        <v>87</v>
      </c>
      <c r="B95" s="45" t="s">
        <v>96</v>
      </c>
      <c r="C95" s="42">
        <v>2230732144</v>
      </c>
      <c r="D95" s="22">
        <v>45705</v>
      </c>
      <c r="E95" s="42" t="s">
        <v>25</v>
      </c>
      <c r="F95" s="43">
        <v>299.60000000000002</v>
      </c>
      <c r="G95" s="42" t="s">
        <v>93</v>
      </c>
    </row>
    <row r="96" ht="30" customHeight="1">
      <c r="A96" s="14">
        <f t="shared" si="1"/>
        <v>88</v>
      </c>
      <c r="B96" s="45" t="s">
        <v>97</v>
      </c>
      <c r="C96" s="42">
        <v>2230732144</v>
      </c>
      <c r="D96" s="22">
        <v>45734</v>
      </c>
      <c r="E96" s="42" t="s">
        <v>25</v>
      </c>
      <c r="F96" s="43">
        <v>421.16000000000003</v>
      </c>
      <c r="G96" s="42" t="s">
        <v>93</v>
      </c>
    </row>
    <row r="97" ht="28.5" customHeight="1">
      <c r="A97" s="14">
        <f t="shared" si="1"/>
        <v>89</v>
      </c>
      <c r="B97" s="45" t="s">
        <v>98</v>
      </c>
      <c r="C97" s="42">
        <v>2230732144</v>
      </c>
      <c r="D97" s="22">
        <v>45735</v>
      </c>
      <c r="E97" s="42" t="s">
        <v>25</v>
      </c>
      <c r="F97" s="43">
        <v>386.98000000000002</v>
      </c>
      <c r="G97" s="42" t="s">
        <v>93</v>
      </c>
    </row>
    <row r="98" ht="27" customHeight="1">
      <c r="A98" s="14">
        <f t="shared" si="1"/>
        <v>90</v>
      </c>
      <c r="B98" s="41" t="s">
        <v>99</v>
      </c>
      <c r="C98" s="42">
        <v>2230732144</v>
      </c>
      <c r="D98" s="22">
        <v>45736</v>
      </c>
      <c r="E98" s="42" t="s">
        <v>25</v>
      </c>
      <c r="F98" s="43">
        <v>1456.79</v>
      </c>
      <c r="G98" s="42" t="s">
        <v>93</v>
      </c>
    </row>
    <row r="99" ht="30" customHeight="1">
      <c r="A99" s="14">
        <f t="shared" si="1"/>
        <v>91</v>
      </c>
      <c r="B99" s="46" t="s">
        <v>100</v>
      </c>
      <c r="C99" s="42">
        <v>2230732144</v>
      </c>
      <c r="D99" s="22">
        <v>45768</v>
      </c>
      <c r="E99" s="42" t="s">
        <v>25</v>
      </c>
      <c r="F99" s="43">
        <v>1248.48</v>
      </c>
      <c r="G99" s="42" t="s">
        <v>93</v>
      </c>
    </row>
    <row r="100" ht="27" customHeight="1">
      <c r="A100" s="14">
        <f t="shared" si="1"/>
        <v>92</v>
      </c>
      <c r="B100" s="45" t="s">
        <v>104</v>
      </c>
      <c r="C100" s="42">
        <v>2230732144</v>
      </c>
      <c r="D100" s="22">
        <v>46044</v>
      </c>
      <c r="E100" s="42" t="s">
        <v>25</v>
      </c>
      <c r="F100" s="43">
        <v>435.75</v>
      </c>
      <c r="G100" s="42" t="s">
        <v>93</v>
      </c>
    </row>
    <row r="101" ht="37.5" customHeight="1">
      <c r="A101" s="14">
        <f t="shared" si="1"/>
        <v>93</v>
      </c>
      <c r="B101" s="41" t="s">
        <v>91</v>
      </c>
      <c r="C101" s="42">
        <v>2230732144</v>
      </c>
      <c r="D101" s="22">
        <v>46045</v>
      </c>
      <c r="E101" s="42" t="s">
        <v>92</v>
      </c>
      <c r="F101" s="43">
        <v>12766.9</v>
      </c>
      <c r="G101" s="42" t="s">
        <v>93</v>
      </c>
    </row>
    <row r="102" ht="32.25" customHeight="1">
      <c r="A102" s="14">
        <f t="shared" si="1"/>
        <v>94</v>
      </c>
      <c r="B102" s="41" t="s">
        <v>94</v>
      </c>
      <c r="C102" s="42">
        <v>2230732144</v>
      </c>
      <c r="D102" s="22">
        <v>46077</v>
      </c>
      <c r="E102" s="42" t="s">
        <v>92</v>
      </c>
      <c r="F102" s="43">
        <v>3344.3000000000002</v>
      </c>
      <c r="G102" s="42" t="s">
        <v>93</v>
      </c>
    </row>
    <row r="103" ht="30.75" customHeight="1">
      <c r="A103" s="14">
        <f t="shared" si="1"/>
        <v>95</v>
      </c>
      <c r="B103" s="41" t="s">
        <v>95</v>
      </c>
      <c r="C103" s="42">
        <v>2230732144</v>
      </c>
      <c r="D103" s="22">
        <v>46078</v>
      </c>
      <c r="E103" s="42" t="s">
        <v>92</v>
      </c>
      <c r="F103" s="44">
        <v>4447.4899999999998</v>
      </c>
      <c r="G103" s="42" t="s">
        <v>93</v>
      </c>
    </row>
    <row r="104" ht="31.5" customHeight="1">
      <c r="A104" s="14">
        <f t="shared" si="1"/>
        <v>96</v>
      </c>
      <c r="B104" s="45" t="s">
        <v>96</v>
      </c>
      <c r="C104" s="42">
        <v>2230732144</v>
      </c>
      <c r="D104" s="22">
        <v>46079</v>
      </c>
      <c r="E104" s="42" t="s">
        <v>25</v>
      </c>
      <c r="F104" s="43">
        <v>374.5</v>
      </c>
      <c r="G104" s="42" t="s">
        <v>93</v>
      </c>
    </row>
    <row r="105" ht="30.75" customHeight="1">
      <c r="A105" s="14">
        <f t="shared" si="1"/>
        <v>97</v>
      </c>
      <c r="B105" s="45" t="s">
        <v>97</v>
      </c>
      <c r="C105" s="42">
        <v>2230732144</v>
      </c>
      <c r="D105" s="22">
        <v>46108</v>
      </c>
      <c r="E105" s="42" t="s">
        <v>25</v>
      </c>
      <c r="F105" s="43">
        <v>526.45000000000005</v>
      </c>
      <c r="G105" s="42" t="s">
        <v>93</v>
      </c>
    </row>
    <row r="106" ht="31.5" customHeight="1">
      <c r="A106" s="14">
        <f t="shared" si="1"/>
        <v>98</v>
      </c>
      <c r="B106" s="45" t="s">
        <v>98</v>
      </c>
      <c r="C106" s="42">
        <v>2230732144</v>
      </c>
      <c r="D106" s="22">
        <v>46109</v>
      </c>
      <c r="E106" s="42" t="s">
        <v>25</v>
      </c>
      <c r="F106" s="43">
        <v>483.73000000000002</v>
      </c>
      <c r="G106" s="42" t="s">
        <v>93</v>
      </c>
    </row>
    <row r="107" ht="34.5" customHeight="1">
      <c r="A107" s="14">
        <f t="shared" si="1"/>
        <v>99</v>
      </c>
      <c r="B107" s="41" t="s">
        <v>99</v>
      </c>
      <c r="C107" s="42">
        <v>2230732144</v>
      </c>
      <c r="D107" s="22">
        <v>46110</v>
      </c>
      <c r="E107" s="42" t="s">
        <v>25</v>
      </c>
      <c r="F107" s="43">
        <v>1820.99</v>
      </c>
      <c r="G107" s="42" t="s">
        <v>93</v>
      </c>
    </row>
    <row r="108" ht="34.5" customHeight="1">
      <c r="A108" s="14">
        <f t="shared" si="1"/>
        <v>100</v>
      </c>
      <c r="B108" s="46" t="s">
        <v>100</v>
      </c>
      <c r="C108" s="42">
        <v>2230732144</v>
      </c>
      <c r="D108" s="22">
        <v>46111</v>
      </c>
      <c r="E108" s="42" t="s">
        <v>25</v>
      </c>
      <c r="F108" s="43">
        <v>1560.5999999999999</v>
      </c>
      <c r="G108" s="42" t="s">
        <v>93</v>
      </c>
    </row>
    <row r="109" ht="32.25" customHeight="1">
      <c r="A109" s="14">
        <f t="shared" si="1"/>
        <v>101</v>
      </c>
      <c r="B109" s="45" t="s">
        <v>104</v>
      </c>
      <c r="C109" s="42">
        <v>2230732144</v>
      </c>
      <c r="D109" s="22">
        <v>46112</v>
      </c>
      <c r="E109" s="42" t="s">
        <v>25</v>
      </c>
      <c r="F109" s="43">
        <v>544.69000000000005</v>
      </c>
      <c r="G109" s="42" t="s">
        <v>93</v>
      </c>
    </row>
    <row r="110" ht="25.5">
      <c r="A110" s="14">
        <f t="shared" si="1"/>
        <v>102</v>
      </c>
      <c r="B110" s="21" t="s">
        <v>105</v>
      </c>
      <c r="C110" s="33" t="s">
        <v>106</v>
      </c>
      <c r="D110" s="22">
        <v>45261</v>
      </c>
      <c r="E110" s="37" t="s">
        <v>16</v>
      </c>
      <c r="F110" s="47">
        <v>17228.900000000001</v>
      </c>
      <c r="G110" s="37" t="s">
        <v>107</v>
      </c>
      <c r="H110" s="48"/>
      <c r="I110" s="48"/>
      <c r="J110" s="48"/>
    </row>
    <row r="111" ht="25.5">
      <c r="A111" s="14">
        <f t="shared" si="1"/>
        <v>103</v>
      </c>
      <c r="B111" s="21" t="s">
        <v>108</v>
      </c>
      <c r="C111" s="33"/>
      <c r="D111" s="22">
        <v>45262</v>
      </c>
      <c r="E111" s="37" t="s">
        <v>109</v>
      </c>
      <c r="F111" s="47">
        <v>3750</v>
      </c>
      <c r="G111" s="37" t="s">
        <v>107</v>
      </c>
      <c r="H111" s="48"/>
      <c r="I111" s="48"/>
      <c r="J111" s="48"/>
    </row>
    <row r="112" ht="25.5">
      <c r="A112" s="14">
        <f t="shared" si="1"/>
        <v>104</v>
      </c>
      <c r="B112" s="21" t="s">
        <v>110</v>
      </c>
      <c r="C112" s="33"/>
      <c r="D112" s="22">
        <v>45263</v>
      </c>
      <c r="E112" s="37" t="s">
        <v>111</v>
      </c>
      <c r="F112" s="47">
        <v>3565</v>
      </c>
      <c r="G112" s="37" t="s">
        <v>107</v>
      </c>
      <c r="H112" s="48"/>
      <c r="I112" s="48"/>
      <c r="J112" s="48"/>
    </row>
    <row r="113" ht="25.5">
      <c r="A113" s="14">
        <f t="shared" si="1"/>
        <v>105</v>
      </c>
      <c r="B113" s="21" t="s">
        <v>112</v>
      </c>
      <c r="C113" s="33"/>
      <c r="D113" s="22">
        <v>45264</v>
      </c>
      <c r="E113" s="37" t="s">
        <v>16</v>
      </c>
      <c r="F113" s="47">
        <v>15530</v>
      </c>
      <c r="G113" s="37" t="s">
        <v>107</v>
      </c>
      <c r="H113" s="48"/>
      <c r="I113" s="48"/>
      <c r="J113" s="48"/>
    </row>
    <row r="114" ht="25.5">
      <c r="A114" s="14">
        <f t="shared" si="1"/>
        <v>106</v>
      </c>
      <c r="B114" s="21" t="s">
        <v>113</v>
      </c>
      <c r="C114" s="33"/>
      <c r="D114" s="22">
        <v>45265</v>
      </c>
      <c r="E114" s="37" t="s">
        <v>111</v>
      </c>
      <c r="F114" s="47">
        <v>2302.3000000000002</v>
      </c>
      <c r="G114" s="37" t="s">
        <v>107</v>
      </c>
      <c r="H114" s="48"/>
      <c r="I114" s="48"/>
      <c r="J114" s="48"/>
    </row>
    <row r="115" ht="25.5">
      <c r="A115" s="14">
        <f t="shared" si="1"/>
        <v>107</v>
      </c>
      <c r="B115" s="21" t="s">
        <v>114</v>
      </c>
      <c r="C115" s="33"/>
      <c r="D115" s="22">
        <v>45328</v>
      </c>
      <c r="E115" s="37" t="s">
        <v>115</v>
      </c>
      <c r="F115" s="47">
        <v>20400</v>
      </c>
      <c r="G115" s="37" t="s">
        <v>107</v>
      </c>
      <c r="H115" s="48"/>
      <c r="I115" s="48"/>
      <c r="J115" s="48"/>
    </row>
    <row r="116" ht="25.5">
      <c r="A116" s="14">
        <f t="shared" si="1"/>
        <v>108</v>
      </c>
      <c r="B116" s="21" t="s">
        <v>116</v>
      </c>
      <c r="C116" s="16">
        <v>2240750290</v>
      </c>
      <c r="D116" s="22">
        <v>45383</v>
      </c>
      <c r="E116" s="16" t="s">
        <v>109</v>
      </c>
      <c r="F116" s="23">
        <v>1529</v>
      </c>
      <c r="G116" s="16" t="s">
        <v>117</v>
      </c>
    </row>
    <row r="117" ht="25.5">
      <c r="A117" s="14">
        <f t="shared" si="1"/>
        <v>109</v>
      </c>
      <c r="B117" s="21" t="s">
        <v>116</v>
      </c>
      <c r="C117" s="16">
        <v>2240750290</v>
      </c>
      <c r="D117" s="22">
        <v>45474</v>
      </c>
      <c r="E117" s="16" t="s">
        <v>109</v>
      </c>
      <c r="F117" s="23">
        <v>1529</v>
      </c>
      <c r="G117" s="16" t="s">
        <v>117</v>
      </c>
    </row>
    <row r="118" ht="25.5">
      <c r="A118" s="14">
        <f t="shared" si="1"/>
        <v>110</v>
      </c>
      <c r="B118" s="21" t="s">
        <v>116</v>
      </c>
      <c r="C118" s="16">
        <v>2240750290</v>
      </c>
      <c r="D118" s="22">
        <v>45566</v>
      </c>
      <c r="E118" s="16" t="s">
        <v>109</v>
      </c>
      <c r="F118" s="23">
        <v>1529</v>
      </c>
      <c r="G118" s="16" t="s">
        <v>117</v>
      </c>
    </row>
    <row r="119" ht="25.5">
      <c r="A119" s="14">
        <f t="shared" si="1"/>
        <v>111</v>
      </c>
      <c r="B119" s="21" t="s">
        <v>118</v>
      </c>
      <c r="C119" s="16">
        <v>2240750290</v>
      </c>
      <c r="D119" s="22">
        <v>45383</v>
      </c>
      <c r="E119" s="16" t="s">
        <v>109</v>
      </c>
      <c r="F119" s="24">
        <v>1257.04</v>
      </c>
      <c r="G119" s="16" t="s">
        <v>117</v>
      </c>
    </row>
    <row r="120" ht="25.5">
      <c r="A120" s="14">
        <f t="shared" si="1"/>
        <v>112</v>
      </c>
      <c r="B120" s="21" t="s">
        <v>118</v>
      </c>
      <c r="C120" s="16">
        <v>2240750290</v>
      </c>
      <c r="D120" s="22">
        <v>45474</v>
      </c>
      <c r="E120" s="16" t="s">
        <v>109</v>
      </c>
      <c r="F120" s="24">
        <v>1257.04</v>
      </c>
      <c r="G120" s="16" t="s">
        <v>117</v>
      </c>
    </row>
    <row r="121" ht="25.5">
      <c r="A121" s="14">
        <f t="shared" si="1"/>
        <v>113</v>
      </c>
      <c r="B121" s="21" t="s">
        <v>118</v>
      </c>
      <c r="C121" s="16">
        <v>2240750290</v>
      </c>
      <c r="D121" s="22">
        <v>45566</v>
      </c>
      <c r="E121" s="16" t="s">
        <v>109</v>
      </c>
      <c r="F121" s="24">
        <v>1257.04</v>
      </c>
      <c r="G121" s="16" t="s">
        <v>117</v>
      </c>
    </row>
    <row r="122" ht="25.5">
      <c r="A122" s="14">
        <f t="shared" si="1"/>
        <v>114</v>
      </c>
      <c r="B122" s="25" t="s">
        <v>119</v>
      </c>
      <c r="C122" s="16">
        <v>2240750290</v>
      </c>
      <c r="D122" s="22">
        <v>45383</v>
      </c>
      <c r="E122" s="16" t="s">
        <v>109</v>
      </c>
      <c r="F122" s="18">
        <v>665.07000000000005</v>
      </c>
      <c r="G122" s="16" t="s">
        <v>117</v>
      </c>
    </row>
    <row r="123" ht="25.5">
      <c r="A123" s="14">
        <f t="shared" si="1"/>
        <v>115</v>
      </c>
      <c r="B123" s="25" t="s">
        <v>119</v>
      </c>
      <c r="C123" s="16">
        <v>2240750290</v>
      </c>
      <c r="D123" s="22">
        <v>45474</v>
      </c>
      <c r="E123" s="16" t="s">
        <v>109</v>
      </c>
      <c r="F123" s="18">
        <v>665.07000000000005</v>
      </c>
      <c r="G123" s="16" t="s">
        <v>117</v>
      </c>
    </row>
    <row r="124" ht="25.5">
      <c r="A124" s="14">
        <f t="shared" si="1"/>
        <v>116</v>
      </c>
      <c r="B124" s="25" t="s">
        <v>119</v>
      </c>
      <c r="C124" s="16">
        <v>2240750290</v>
      </c>
      <c r="D124" s="22">
        <v>45566</v>
      </c>
      <c r="E124" s="16" t="s">
        <v>109</v>
      </c>
      <c r="F124" s="18">
        <v>665.07000000000005</v>
      </c>
      <c r="G124" s="16" t="s">
        <v>117</v>
      </c>
    </row>
    <row r="125" ht="25.5">
      <c r="A125" s="14">
        <f t="shared" si="1"/>
        <v>117</v>
      </c>
      <c r="B125" s="39" t="s">
        <v>120</v>
      </c>
      <c r="C125" s="16">
        <v>2240750290</v>
      </c>
      <c r="D125" s="22">
        <v>45383</v>
      </c>
      <c r="E125" s="16" t="s">
        <v>109</v>
      </c>
      <c r="F125" s="18">
        <v>1328.45</v>
      </c>
      <c r="G125" s="16" t="s">
        <v>117</v>
      </c>
    </row>
    <row r="126" ht="25.5">
      <c r="A126" s="14">
        <f t="shared" si="1"/>
        <v>118</v>
      </c>
      <c r="B126" s="39" t="s">
        <v>120</v>
      </c>
      <c r="C126" s="16">
        <v>2240750290</v>
      </c>
      <c r="D126" s="22">
        <v>45474</v>
      </c>
      <c r="E126" s="16" t="s">
        <v>109</v>
      </c>
      <c r="F126" s="18">
        <v>1328.45</v>
      </c>
      <c r="G126" s="16" t="s">
        <v>117</v>
      </c>
    </row>
    <row r="127" ht="25.5">
      <c r="A127" s="14">
        <f t="shared" si="1"/>
        <v>119</v>
      </c>
      <c r="B127" s="39" t="s">
        <v>120</v>
      </c>
      <c r="C127" s="16">
        <v>2240750290</v>
      </c>
      <c r="D127" s="22">
        <v>45566</v>
      </c>
      <c r="E127" s="16" t="s">
        <v>109</v>
      </c>
      <c r="F127" s="18">
        <v>1328.45</v>
      </c>
      <c r="G127" s="16" t="s">
        <v>117</v>
      </c>
    </row>
    <row r="128" ht="25.5">
      <c r="A128" s="14">
        <f t="shared" si="1"/>
        <v>120</v>
      </c>
      <c r="B128" s="21" t="s">
        <v>121</v>
      </c>
      <c r="C128" s="16">
        <v>2240750290</v>
      </c>
      <c r="D128" s="22">
        <v>45383</v>
      </c>
      <c r="E128" s="16" t="s">
        <v>109</v>
      </c>
      <c r="F128" s="18">
        <v>1856.72</v>
      </c>
      <c r="G128" s="16" t="s">
        <v>117</v>
      </c>
    </row>
    <row r="129" ht="25.5">
      <c r="A129" s="14">
        <f t="shared" si="1"/>
        <v>121</v>
      </c>
      <c r="B129" s="21" t="s">
        <v>121</v>
      </c>
      <c r="C129" s="16">
        <v>2240750290</v>
      </c>
      <c r="D129" s="22">
        <v>45474</v>
      </c>
      <c r="E129" s="16" t="s">
        <v>109</v>
      </c>
      <c r="F129" s="18">
        <v>1856.72</v>
      </c>
      <c r="G129" s="16" t="s">
        <v>117</v>
      </c>
    </row>
    <row r="130" ht="25.5">
      <c r="A130" s="14">
        <f t="shared" si="1"/>
        <v>122</v>
      </c>
      <c r="B130" s="21" t="s">
        <v>121</v>
      </c>
      <c r="C130" s="16">
        <v>2240750290</v>
      </c>
      <c r="D130" s="22">
        <v>45566</v>
      </c>
      <c r="E130" s="16" t="s">
        <v>109</v>
      </c>
      <c r="F130" s="18">
        <v>1856.72</v>
      </c>
      <c r="G130" s="16" t="s">
        <v>117</v>
      </c>
    </row>
    <row r="131" ht="25.5">
      <c r="A131" s="14">
        <f t="shared" si="1"/>
        <v>123</v>
      </c>
      <c r="B131" s="21" t="s">
        <v>122</v>
      </c>
      <c r="C131" s="16">
        <v>2240750290</v>
      </c>
      <c r="D131" s="22">
        <v>45474</v>
      </c>
      <c r="E131" s="16" t="s">
        <v>109</v>
      </c>
      <c r="F131" s="18">
        <v>169</v>
      </c>
      <c r="G131" s="16" t="s">
        <v>117</v>
      </c>
    </row>
    <row r="132" ht="25.5">
      <c r="A132" s="14">
        <f t="shared" si="1"/>
        <v>124</v>
      </c>
      <c r="B132" s="25" t="s">
        <v>72</v>
      </c>
      <c r="C132" s="16">
        <v>2240750290</v>
      </c>
      <c r="D132" s="22">
        <v>45666</v>
      </c>
      <c r="E132" s="16" t="s">
        <v>109</v>
      </c>
      <c r="F132" s="18">
        <v>112.8</v>
      </c>
      <c r="G132" s="16" t="s">
        <v>117</v>
      </c>
    </row>
    <row r="133" ht="25.5">
      <c r="A133" s="14">
        <f t="shared" si="1"/>
        <v>125</v>
      </c>
      <c r="B133" s="21" t="s">
        <v>123</v>
      </c>
      <c r="C133" s="16">
        <v>2240750290</v>
      </c>
      <c r="D133" s="22">
        <v>45666</v>
      </c>
      <c r="E133" s="16" t="s">
        <v>109</v>
      </c>
      <c r="F133" s="18">
        <v>1159.5</v>
      </c>
      <c r="G133" s="16" t="s">
        <v>117</v>
      </c>
    </row>
    <row r="134" ht="25.5">
      <c r="A134" s="14">
        <f t="shared" si="1"/>
        <v>126</v>
      </c>
      <c r="B134" s="39" t="s">
        <v>116</v>
      </c>
      <c r="C134" s="16">
        <v>2240750290</v>
      </c>
      <c r="D134" s="22">
        <v>45666</v>
      </c>
      <c r="E134" s="16" t="s">
        <v>109</v>
      </c>
      <c r="F134" s="18">
        <v>1643.6800000000001</v>
      </c>
      <c r="G134" s="16" t="s">
        <v>117</v>
      </c>
    </row>
    <row r="135" ht="25.5">
      <c r="A135" s="14">
        <f t="shared" si="1"/>
        <v>127</v>
      </c>
      <c r="B135" s="39" t="s">
        <v>116</v>
      </c>
      <c r="C135" s="16">
        <v>2240750290</v>
      </c>
      <c r="D135" s="22">
        <v>45748</v>
      </c>
      <c r="E135" s="16" t="s">
        <v>109</v>
      </c>
      <c r="F135" s="18">
        <v>1643.6800000000001</v>
      </c>
      <c r="G135" s="16" t="s">
        <v>117</v>
      </c>
    </row>
    <row r="136" ht="25.5">
      <c r="A136" s="14">
        <f t="shared" si="1"/>
        <v>128</v>
      </c>
      <c r="B136" s="39" t="s">
        <v>116</v>
      </c>
      <c r="C136" s="16">
        <v>2240750290</v>
      </c>
      <c r="D136" s="22">
        <v>45839</v>
      </c>
      <c r="E136" s="16" t="s">
        <v>109</v>
      </c>
      <c r="F136" s="18">
        <v>1643.6800000000001</v>
      </c>
      <c r="G136" s="16" t="s">
        <v>117</v>
      </c>
    </row>
    <row r="137" ht="25.5">
      <c r="A137" s="14">
        <f t="shared" si="1"/>
        <v>129</v>
      </c>
      <c r="B137" s="39" t="s">
        <v>116</v>
      </c>
      <c r="C137" s="16">
        <v>2240750290</v>
      </c>
      <c r="D137" s="22">
        <v>45931</v>
      </c>
      <c r="E137" s="16" t="s">
        <v>109</v>
      </c>
      <c r="F137" s="18">
        <v>1643.6800000000001</v>
      </c>
      <c r="G137" s="16" t="s">
        <v>117</v>
      </c>
    </row>
    <row r="138" ht="25.5">
      <c r="A138" s="14">
        <f t="shared" si="1"/>
        <v>130</v>
      </c>
      <c r="B138" s="21" t="s">
        <v>118</v>
      </c>
      <c r="C138" s="16">
        <v>2240750290</v>
      </c>
      <c r="D138" s="22">
        <v>45666</v>
      </c>
      <c r="E138" s="16" t="s">
        <v>109</v>
      </c>
      <c r="F138" s="18">
        <v>1351.3199999999999</v>
      </c>
      <c r="G138" s="16" t="s">
        <v>117</v>
      </c>
    </row>
    <row r="139" ht="25.5">
      <c r="A139" s="14">
        <f t="shared" ref="A139:A202" si="2">A138+1</f>
        <v>131</v>
      </c>
      <c r="B139" s="21" t="s">
        <v>118</v>
      </c>
      <c r="C139" s="16">
        <v>2240750290</v>
      </c>
      <c r="D139" s="22">
        <v>45748</v>
      </c>
      <c r="E139" s="16" t="s">
        <v>109</v>
      </c>
      <c r="F139" s="18">
        <v>1351.3199999999999</v>
      </c>
      <c r="G139" s="16" t="s">
        <v>117</v>
      </c>
    </row>
    <row r="140" ht="25.5">
      <c r="A140" s="14">
        <f t="shared" si="2"/>
        <v>132</v>
      </c>
      <c r="B140" s="21" t="s">
        <v>118</v>
      </c>
      <c r="C140" s="16">
        <v>2240750290</v>
      </c>
      <c r="D140" s="22">
        <v>45839</v>
      </c>
      <c r="E140" s="16" t="s">
        <v>109</v>
      </c>
      <c r="F140" s="18">
        <v>1351.3199999999999</v>
      </c>
      <c r="G140" s="16" t="s">
        <v>117</v>
      </c>
    </row>
    <row r="141" ht="25.5">
      <c r="A141" s="14">
        <f t="shared" si="2"/>
        <v>133</v>
      </c>
      <c r="B141" s="21" t="s">
        <v>118</v>
      </c>
      <c r="C141" s="16">
        <v>2240750290</v>
      </c>
      <c r="D141" s="22">
        <v>45931</v>
      </c>
      <c r="E141" s="16" t="s">
        <v>109</v>
      </c>
      <c r="F141" s="18">
        <v>1351.3199999999999</v>
      </c>
      <c r="G141" s="16" t="s">
        <v>117</v>
      </c>
    </row>
    <row r="142" ht="25.5">
      <c r="A142" s="14">
        <f t="shared" si="2"/>
        <v>134</v>
      </c>
      <c r="B142" s="39" t="s">
        <v>119</v>
      </c>
      <c r="C142" s="16">
        <v>2240750290</v>
      </c>
      <c r="D142" s="22">
        <v>45666</v>
      </c>
      <c r="E142" s="16" t="s">
        <v>109</v>
      </c>
      <c r="F142" s="23">
        <v>714.95000000000005</v>
      </c>
      <c r="G142" s="16" t="s">
        <v>117</v>
      </c>
    </row>
    <row r="143" ht="25.5">
      <c r="A143" s="14">
        <f t="shared" si="2"/>
        <v>135</v>
      </c>
      <c r="B143" s="39" t="s">
        <v>119</v>
      </c>
      <c r="C143" s="16">
        <v>2240750290</v>
      </c>
      <c r="D143" s="22">
        <v>45748</v>
      </c>
      <c r="E143" s="16" t="s">
        <v>109</v>
      </c>
      <c r="F143" s="23">
        <v>714.95000000000005</v>
      </c>
      <c r="G143" s="16" t="s">
        <v>117</v>
      </c>
    </row>
    <row r="144" ht="25.5">
      <c r="A144" s="14">
        <f t="shared" si="2"/>
        <v>136</v>
      </c>
      <c r="B144" s="39" t="s">
        <v>119</v>
      </c>
      <c r="C144" s="16">
        <v>2240750290</v>
      </c>
      <c r="D144" s="22">
        <v>45839</v>
      </c>
      <c r="E144" s="16" t="s">
        <v>109</v>
      </c>
      <c r="F144" s="23">
        <v>714.95000000000005</v>
      </c>
      <c r="G144" s="16" t="s">
        <v>117</v>
      </c>
    </row>
    <row r="145" ht="25.5">
      <c r="A145" s="14">
        <f t="shared" si="2"/>
        <v>137</v>
      </c>
      <c r="B145" s="39" t="s">
        <v>119</v>
      </c>
      <c r="C145" s="16">
        <v>2240750290</v>
      </c>
      <c r="D145" s="22">
        <v>45931</v>
      </c>
      <c r="E145" s="16" t="s">
        <v>109</v>
      </c>
      <c r="F145" s="23">
        <v>714.95000000000005</v>
      </c>
      <c r="G145" s="16" t="s">
        <v>117</v>
      </c>
    </row>
    <row r="146" ht="25.5">
      <c r="A146" s="14">
        <f t="shared" si="2"/>
        <v>138</v>
      </c>
      <c r="B146" s="39" t="s">
        <v>120</v>
      </c>
      <c r="C146" s="16">
        <v>2240750290</v>
      </c>
      <c r="D146" s="22">
        <v>45666</v>
      </c>
      <c r="E146" s="16" t="s">
        <v>109</v>
      </c>
      <c r="F146" s="23">
        <v>1428.0799999999999</v>
      </c>
      <c r="G146" s="16" t="s">
        <v>117</v>
      </c>
    </row>
    <row r="147" ht="25.5">
      <c r="A147" s="14">
        <f t="shared" si="2"/>
        <v>139</v>
      </c>
      <c r="B147" s="39" t="s">
        <v>120</v>
      </c>
      <c r="C147" s="16">
        <v>2240750290</v>
      </c>
      <c r="D147" s="22">
        <v>45748</v>
      </c>
      <c r="E147" s="16" t="s">
        <v>109</v>
      </c>
      <c r="F147" s="23">
        <v>1428.0799999999999</v>
      </c>
      <c r="G147" s="49" t="s">
        <v>117</v>
      </c>
    </row>
    <row r="148" ht="25.5">
      <c r="A148" s="14">
        <f t="shared" si="2"/>
        <v>140</v>
      </c>
      <c r="B148" s="39" t="s">
        <v>120</v>
      </c>
      <c r="C148" s="16">
        <v>2240750290</v>
      </c>
      <c r="D148" s="22">
        <v>45839</v>
      </c>
      <c r="E148" s="16" t="s">
        <v>109</v>
      </c>
      <c r="F148" s="23">
        <v>1428.0799999999999</v>
      </c>
      <c r="G148" s="16" t="s">
        <v>117</v>
      </c>
    </row>
    <row r="149" ht="25.5">
      <c r="A149" s="14">
        <f t="shared" si="2"/>
        <v>141</v>
      </c>
      <c r="B149" s="39" t="s">
        <v>120</v>
      </c>
      <c r="C149" s="16">
        <v>2240750290</v>
      </c>
      <c r="D149" s="22">
        <v>45931</v>
      </c>
      <c r="E149" s="16" t="s">
        <v>109</v>
      </c>
      <c r="F149" s="23">
        <v>1428.0799999999999</v>
      </c>
      <c r="G149" s="16" t="s">
        <v>117</v>
      </c>
    </row>
    <row r="150" ht="25.5">
      <c r="A150" s="14">
        <f t="shared" si="2"/>
        <v>142</v>
      </c>
      <c r="B150" s="39" t="s">
        <v>121</v>
      </c>
      <c r="C150" s="16">
        <v>2240750290</v>
      </c>
      <c r="D150" s="22">
        <v>45666</v>
      </c>
      <c r="E150" s="16" t="s">
        <v>109</v>
      </c>
      <c r="F150" s="23">
        <v>1995.28</v>
      </c>
      <c r="G150" s="16" t="s">
        <v>117</v>
      </c>
    </row>
    <row r="151" ht="25.5">
      <c r="A151" s="14">
        <f t="shared" si="2"/>
        <v>143</v>
      </c>
      <c r="B151" s="39" t="s">
        <v>121</v>
      </c>
      <c r="C151" s="16">
        <v>2240750290</v>
      </c>
      <c r="D151" s="22">
        <v>45839</v>
      </c>
      <c r="E151" s="16" t="s">
        <v>109</v>
      </c>
      <c r="F151" s="23">
        <v>1995.28</v>
      </c>
      <c r="G151" s="16" t="s">
        <v>117</v>
      </c>
    </row>
    <row r="152" ht="25.5">
      <c r="A152" s="14">
        <f t="shared" si="2"/>
        <v>144</v>
      </c>
      <c r="B152" s="39" t="s">
        <v>121</v>
      </c>
      <c r="C152" s="16">
        <v>2240750290</v>
      </c>
      <c r="D152" s="22">
        <v>45839</v>
      </c>
      <c r="E152" s="16" t="s">
        <v>109</v>
      </c>
      <c r="F152" s="23">
        <v>1995.28</v>
      </c>
      <c r="G152" s="16" t="s">
        <v>117</v>
      </c>
    </row>
    <row r="153" ht="25.5">
      <c r="A153" s="14">
        <f t="shared" si="2"/>
        <v>145</v>
      </c>
      <c r="B153" s="39" t="s">
        <v>122</v>
      </c>
      <c r="C153" s="16">
        <v>2240750290</v>
      </c>
      <c r="D153" s="22">
        <v>45666</v>
      </c>
      <c r="E153" s="16" t="s">
        <v>109</v>
      </c>
      <c r="F153" s="23">
        <v>1995.28</v>
      </c>
      <c r="G153" s="16" t="s">
        <v>117</v>
      </c>
    </row>
    <row r="154" ht="25.5">
      <c r="A154" s="14">
        <f t="shared" si="2"/>
        <v>146</v>
      </c>
      <c r="B154" s="39" t="s">
        <v>122</v>
      </c>
      <c r="C154" s="16">
        <v>2240750290</v>
      </c>
      <c r="D154" s="22">
        <v>45839</v>
      </c>
      <c r="E154" s="16" t="s">
        <v>109</v>
      </c>
      <c r="F154" s="23">
        <v>1995.28</v>
      </c>
      <c r="G154" s="16" t="s">
        <v>117</v>
      </c>
    </row>
    <row r="155" ht="25.5">
      <c r="A155" s="14">
        <f t="shared" si="2"/>
        <v>147</v>
      </c>
      <c r="B155" s="25" t="s">
        <v>72</v>
      </c>
      <c r="C155" s="16">
        <v>2240750290</v>
      </c>
      <c r="D155" s="22">
        <v>46031</v>
      </c>
      <c r="E155" s="16" t="s">
        <v>109</v>
      </c>
      <c r="F155" s="18">
        <v>112.8</v>
      </c>
      <c r="G155" s="16" t="s">
        <v>117</v>
      </c>
    </row>
    <row r="156" ht="25.5">
      <c r="A156" s="14">
        <f t="shared" si="2"/>
        <v>148</v>
      </c>
      <c r="B156" s="21" t="s">
        <v>123</v>
      </c>
      <c r="C156" s="16">
        <v>2240750290</v>
      </c>
      <c r="D156" s="22">
        <v>46031</v>
      </c>
      <c r="E156" s="16" t="s">
        <v>109</v>
      </c>
      <c r="F156" s="18">
        <v>1246.46</v>
      </c>
      <c r="G156" s="16" t="s">
        <v>117</v>
      </c>
    </row>
    <row r="157" ht="25.5">
      <c r="A157" s="14">
        <f t="shared" si="2"/>
        <v>149</v>
      </c>
      <c r="B157" s="39" t="s">
        <v>116</v>
      </c>
      <c r="C157" s="16">
        <v>2240750290</v>
      </c>
      <c r="D157" s="22">
        <v>46031</v>
      </c>
      <c r="E157" s="16" t="s">
        <v>109</v>
      </c>
      <c r="F157" s="18">
        <v>1767.0899999999999</v>
      </c>
      <c r="G157" s="16" t="s">
        <v>117</v>
      </c>
    </row>
    <row r="158" ht="25.5">
      <c r="A158" s="14">
        <f t="shared" si="2"/>
        <v>150</v>
      </c>
      <c r="B158" s="39" t="s">
        <v>116</v>
      </c>
      <c r="C158" s="16">
        <v>2240750290</v>
      </c>
      <c r="D158" s="22">
        <v>46113</v>
      </c>
      <c r="E158" s="16" t="s">
        <v>109</v>
      </c>
      <c r="F158" s="18">
        <v>1767.0899999999999</v>
      </c>
      <c r="G158" s="16" t="s">
        <v>117</v>
      </c>
    </row>
    <row r="159" ht="25.5">
      <c r="A159" s="14">
        <f t="shared" si="2"/>
        <v>151</v>
      </c>
      <c r="B159" s="39" t="s">
        <v>116</v>
      </c>
      <c r="C159" s="16">
        <v>2240750290</v>
      </c>
      <c r="D159" s="22">
        <v>46204</v>
      </c>
      <c r="E159" s="16" t="s">
        <v>109</v>
      </c>
      <c r="F159" s="18">
        <v>1767.0899999999999</v>
      </c>
      <c r="G159" s="16" t="s">
        <v>117</v>
      </c>
    </row>
    <row r="160" ht="25.5">
      <c r="A160" s="14">
        <f t="shared" si="2"/>
        <v>152</v>
      </c>
      <c r="B160" s="39" t="s">
        <v>116</v>
      </c>
      <c r="C160" s="16">
        <v>2240750290</v>
      </c>
      <c r="D160" s="22">
        <v>46296</v>
      </c>
      <c r="E160" s="16" t="s">
        <v>109</v>
      </c>
      <c r="F160" s="18">
        <v>1767.0899999999999</v>
      </c>
      <c r="G160" s="16" t="s">
        <v>117</v>
      </c>
    </row>
    <row r="161" ht="25.5">
      <c r="A161" s="14">
        <f t="shared" si="2"/>
        <v>153</v>
      </c>
      <c r="B161" s="21" t="s">
        <v>118</v>
      </c>
      <c r="C161" s="16">
        <v>2240750290</v>
      </c>
      <c r="D161" s="22">
        <v>46031</v>
      </c>
      <c r="E161" s="16" t="s">
        <v>109</v>
      </c>
      <c r="F161" s="18">
        <v>1561.6199999999999</v>
      </c>
      <c r="G161" s="16" t="s">
        <v>117</v>
      </c>
    </row>
    <row r="162" ht="25.5">
      <c r="A162" s="14">
        <f t="shared" si="2"/>
        <v>154</v>
      </c>
      <c r="B162" s="21" t="s">
        <v>118</v>
      </c>
      <c r="C162" s="16">
        <v>2240750290</v>
      </c>
      <c r="D162" s="22">
        <v>46113</v>
      </c>
      <c r="E162" s="16" t="s">
        <v>109</v>
      </c>
      <c r="F162" s="18">
        <v>1561.6199999999999</v>
      </c>
      <c r="G162" s="16" t="s">
        <v>117</v>
      </c>
    </row>
    <row r="163" ht="25.5">
      <c r="A163" s="14">
        <f t="shared" si="2"/>
        <v>155</v>
      </c>
      <c r="B163" s="21" t="s">
        <v>118</v>
      </c>
      <c r="C163" s="16">
        <v>2240750290</v>
      </c>
      <c r="D163" s="22">
        <v>46204</v>
      </c>
      <c r="E163" s="16" t="s">
        <v>109</v>
      </c>
      <c r="F163" s="18">
        <v>1561.6199999999999</v>
      </c>
      <c r="G163" s="16" t="s">
        <v>117</v>
      </c>
    </row>
    <row r="164" ht="25.5">
      <c r="A164" s="14">
        <f t="shared" si="2"/>
        <v>156</v>
      </c>
      <c r="B164" s="21" t="s">
        <v>118</v>
      </c>
      <c r="C164" s="16">
        <v>2240750290</v>
      </c>
      <c r="D164" s="22">
        <v>46296</v>
      </c>
      <c r="E164" s="16" t="s">
        <v>109</v>
      </c>
      <c r="F164" s="18">
        <v>1561.6199999999999</v>
      </c>
      <c r="G164" s="16" t="s">
        <v>117</v>
      </c>
    </row>
    <row r="165" ht="25.5">
      <c r="A165" s="14">
        <f t="shared" si="2"/>
        <v>157</v>
      </c>
      <c r="B165" s="39" t="s">
        <v>119</v>
      </c>
      <c r="C165" s="16">
        <v>2240750290</v>
      </c>
      <c r="D165" s="22">
        <v>46031</v>
      </c>
      <c r="E165" s="16" t="s">
        <v>109</v>
      </c>
      <c r="F165" s="23">
        <v>768.57000000000005</v>
      </c>
      <c r="G165" s="16" t="s">
        <v>117</v>
      </c>
    </row>
    <row r="166" ht="25.5">
      <c r="A166" s="14">
        <f t="shared" si="2"/>
        <v>158</v>
      </c>
      <c r="B166" s="39" t="s">
        <v>119</v>
      </c>
      <c r="C166" s="16">
        <v>2240750290</v>
      </c>
      <c r="D166" s="22">
        <v>46113</v>
      </c>
      <c r="E166" s="16" t="s">
        <v>109</v>
      </c>
      <c r="F166" s="23">
        <v>768.57000000000005</v>
      </c>
      <c r="G166" s="16" t="s">
        <v>117</v>
      </c>
    </row>
    <row r="167" ht="25.5">
      <c r="A167" s="14">
        <f t="shared" si="2"/>
        <v>159</v>
      </c>
      <c r="B167" s="39" t="s">
        <v>119</v>
      </c>
      <c r="C167" s="16">
        <v>2240750290</v>
      </c>
      <c r="D167" s="22">
        <v>46204</v>
      </c>
      <c r="E167" s="16" t="s">
        <v>109</v>
      </c>
      <c r="F167" s="23">
        <v>768.57000000000005</v>
      </c>
      <c r="G167" s="16" t="s">
        <v>117</v>
      </c>
    </row>
    <row r="168" ht="25.5">
      <c r="A168" s="14">
        <f t="shared" si="2"/>
        <v>160</v>
      </c>
      <c r="B168" s="39" t="s">
        <v>119</v>
      </c>
      <c r="C168" s="16">
        <v>2240750290</v>
      </c>
      <c r="D168" s="22">
        <v>46296</v>
      </c>
      <c r="E168" s="16" t="s">
        <v>109</v>
      </c>
      <c r="F168" s="23">
        <v>768.57000000000005</v>
      </c>
      <c r="G168" s="16" t="s">
        <v>117</v>
      </c>
    </row>
    <row r="169" ht="25.5">
      <c r="A169" s="14">
        <f t="shared" si="2"/>
        <v>161</v>
      </c>
      <c r="B169" s="39" t="s">
        <v>120</v>
      </c>
      <c r="C169" s="16">
        <v>2240750290</v>
      </c>
      <c r="D169" s="22">
        <v>46031</v>
      </c>
      <c r="E169" s="16" t="s">
        <v>109</v>
      </c>
      <c r="F169" s="23">
        <v>1535.1900000000001</v>
      </c>
      <c r="G169" s="16" t="s">
        <v>117</v>
      </c>
    </row>
    <row r="170" ht="25.5">
      <c r="A170" s="14">
        <f t="shared" si="2"/>
        <v>162</v>
      </c>
      <c r="B170" s="39" t="s">
        <v>120</v>
      </c>
      <c r="C170" s="16">
        <v>2240750290</v>
      </c>
      <c r="D170" s="22">
        <v>46113</v>
      </c>
      <c r="E170" s="16" t="s">
        <v>109</v>
      </c>
      <c r="F170" s="23">
        <v>1535.1900000000001</v>
      </c>
      <c r="G170" s="16" t="s">
        <v>117</v>
      </c>
    </row>
    <row r="171" ht="25.5">
      <c r="A171" s="14">
        <f t="shared" si="2"/>
        <v>163</v>
      </c>
      <c r="B171" s="39" t="s">
        <v>120</v>
      </c>
      <c r="C171" s="16">
        <v>2240750290</v>
      </c>
      <c r="D171" s="22">
        <v>46204</v>
      </c>
      <c r="E171" s="16" t="s">
        <v>109</v>
      </c>
      <c r="F171" s="23">
        <v>1535.1900000000001</v>
      </c>
      <c r="G171" s="16" t="s">
        <v>117</v>
      </c>
    </row>
    <row r="172" ht="25.5">
      <c r="A172" s="14">
        <f t="shared" si="2"/>
        <v>164</v>
      </c>
      <c r="B172" s="39" t="s">
        <v>120</v>
      </c>
      <c r="C172" s="16">
        <v>2240750290</v>
      </c>
      <c r="D172" s="22">
        <v>46296</v>
      </c>
      <c r="E172" s="16" t="s">
        <v>109</v>
      </c>
      <c r="F172" s="23">
        <v>1535.1900000000001</v>
      </c>
      <c r="G172" s="16" t="s">
        <v>117</v>
      </c>
    </row>
    <row r="173" ht="25.5">
      <c r="A173" s="14">
        <f t="shared" si="2"/>
        <v>165</v>
      </c>
      <c r="B173" s="39" t="s">
        <v>121</v>
      </c>
      <c r="C173" s="16">
        <v>2240750290</v>
      </c>
      <c r="D173" s="22">
        <v>46031</v>
      </c>
      <c r="E173" s="16" t="s">
        <v>109</v>
      </c>
      <c r="F173" s="23">
        <v>2144.9299999999998</v>
      </c>
      <c r="G173" s="16" t="s">
        <v>117</v>
      </c>
    </row>
    <row r="174" ht="25.5">
      <c r="A174" s="14">
        <f t="shared" si="2"/>
        <v>166</v>
      </c>
      <c r="B174" s="39" t="s">
        <v>121</v>
      </c>
      <c r="C174" s="16">
        <v>2240750290</v>
      </c>
      <c r="D174" s="22">
        <v>46204</v>
      </c>
      <c r="E174" s="16" t="s">
        <v>109</v>
      </c>
      <c r="F174" s="23">
        <v>2144.9299999999998</v>
      </c>
      <c r="G174" s="16" t="s">
        <v>117</v>
      </c>
    </row>
    <row r="175" ht="25.5">
      <c r="A175" s="14">
        <f t="shared" si="2"/>
        <v>167</v>
      </c>
      <c r="B175" s="39" t="s">
        <v>122</v>
      </c>
      <c r="C175" s="16">
        <v>2240750290</v>
      </c>
      <c r="D175" s="22">
        <v>46031</v>
      </c>
      <c r="E175" s="16" t="s">
        <v>109</v>
      </c>
      <c r="F175" s="23">
        <v>181.68000000000001</v>
      </c>
      <c r="G175" s="16" t="s">
        <v>117</v>
      </c>
    </row>
    <row r="176" ht="25.5">
      <c r="A176" s="14">
        <f t="shared" si="2"/>
        <v>168</v>
      </c>
      <c r="B176" s="39" t="s">
        <v>122</v>
      </c>
      <c r="C176" s="16">
        <v>2240750290</v>
      </c>
      <c r="D176" s="22">
        <v>46204</v>
      </c>
      <c r="E176" s="16" t="s">
        <v>109</v>
      </c>
      <c r="F176" s="23">
        <v>181.68000000000001</v>
      </c>
      <c r="G176" s="16" t="s">
        <v>117</v>
      </c>
    </row>
    <row r="177" ht="25.5">
      <c r="A177" s="14">
        <f t="shared" si="2"/>
        <v>169</v>
      </c>
      <c r="B177" s="21" t="s">
        <v>72</v>
      </c>
      <c r="C177" s="16">
        <v>2240750290</v>
      </c>
      <c r="D177" s="22">
        <v>46031</v>
      </c>
      <c r="E177" s="16" t="s">
        <v>109</v>
      </c>
      <c r="F177" s="23">
        <v>121.26000000000001</v>
      </c>
      <c r="G177" s="16" t="s">
        <v>117</v>
      </c>
    </row>
    <row r="178" ht="26.25">
      <c r="A178" s="14">
        <f t="shared" si="2"/>
        <v>170</v>
      </c>
      <c r="B178" s="50" t="s">
        <v>124</v>
      </c>
      <c r="C178" s="16">
        <v>32313124457</v>
      </c>
      <c r="D178" s="22">
        <v>45301</v>
      </c>
      <c r="E178" s="16" t="s">
        <v>109</v>
      </c>
      <c r="F178" s="51">
        <v>1103</v>
      </c>
      <c r="G178" s="28" t="s">
        <v>125</v>
      </c>
    </row>
    <row r="179" ht="26.25">
      <c r="A179" s="14">
        <f t="shared" si="2"/>
        <v>171</v>
      </c>
      <c r="B179" s="52" t="s">
        <v>126</v>
      </c>
      <c r="C179" s="16">
        <v>32313124393</v>
      </c>
      <c r="D179" s="22">
        <v>45301</v>
      </c>
      <c r="E179" s="16" t="s">
        <v>16</v>
      </c>
      <c r="F179" s="18">
        <v>976.51999999999998</v>
      </c>
      <c r="G179" s="28" t="s">
        <v>125</v>
      </c>
    </row>
    <row r="180" ht="25.5">
      <c r="A180" s="14">
        <f t="shared" si="2"/>
        <v>172</v>
      </c>
      <c r="B180" s="21" t="s">
        <v>127</v>
      </c>
      <c r="C180" s="16">
        <v>2230737706</v>
      </c>
      <c r="D180" s="22">
        <v>45272</v>
      </c>
      <c r="E180" s="16" t="s">
        <v>128</v>
      </c>
      <c r="F180" s="23">
        <f>1838286.67/1000</f>
        <v>1838.28667</v>
      </c>
      <c r="G180" s="16" t="s">
        <v>129</v>
      </c>
    </row>
    <row r="181" ht="25.5">
      <c r="A181" s="14">
        <f t="shared" si="2"/>
        <v>173</v>
      </c>
      <c r="B181" s="21" t="s">
        <v>73</v>
      </c>
      <c r="C181" s="16">
        <v>2230737706</v>
      </c>
      <c r="D181" s="22">
        <v>45273</v>
      </c>
      <c r="E181" s="16" t="s">
        <v>130</v>
      </c>
      <c r="F181" s="18">
        <v>688.79999999999995</v>
      </c>
      <c r="G181" s="16" t="s">
        <v>129</v>
      </c>
    </row>
    <row r="182" ht="25.5">
      <c r="A182" s="14">
        <f t="shared" si="2"/>
        <v>174</v>
      </c>
      <c r="B182" s="21" t="s">
        <v>131</v>
      </c>
      <c r="C182" s="16">
        <v>2230737706</v>
      </c>
      <c r="D182" s="22">
        <v>45274</v>
      </c>
      <c r="E182" s="16" t="s">
        <v>130</v>
      </c>
      <c r="F182" s="18">
        <v>1214.675</v>
      </c>
      <c r="G182" s="16" t="s">
        <v>129</v>
      </c>
    </row>
    <row r="183" ht="25.5">
      <c r="A183" s="14">
        <f t="shared" si="2"/>
        <v>175</v>
      </c>
      <c r="B183" s="21" t="s">
        <v>132</v>
      </c>
      <c r="C183" s="16">
        <v>2230737706</v>
      </c>
      <c r="D183" s="22">
        <v>45275</v>
      </c>
      <c r="E183" s="16" t="s">
        <v>130</v>
      </c>
      <c r="F183" s="24">
        <v>110.167</v>
      </c>
      <c r="G183" s="16" t="s">
        <v>129</v>
      </c>
    </row>
    <row r="184" ht="25.5">
      <c r="A184" s="14">
        <f t="shared" si="2"/>
        <v>176</v>
      </c>
      <c r="B184" s="21" t="s">
        <v>133</v>
      </c>
      <c r="C184" s="16">
        <v>2230737706</v>
      </c>
      <c r="D184" s="22">
        <v>45276</v>
      </c>
      <c r="E184" s="16" t="s">
        <v>130</v>
      </c>
      <c r="F184" s="23">
        <v>600</v>
      </c>
      <c r="G184" s="16" t="s">
        <v>129</v>
      </c>
    </row>
    <row r="185" ht="25.5">
      <c r="A185" s="14">
        <f t="shared" si="2"/>
        <v>177</v>
      </c>
      <c r="B185" s="25" t="s">
        <v>134</v>
      </c>
      <c r="C185" s="16">
        <v>2230737706</v>
      </c>
      <c r="D185" s="22">
        <v>45277</v>
      </c>
      <c r="E185" s="16" t="s">
        <v>130</v>
      </c>
      <c r="F185" s="18">
        <v>2117</v>
      </c>
      <c r="G185" s="16" t="s">
        <v>129</v>
      </c>
    </row>
    <row r="186" ht="25.5">
      <c r="A186" s="14">
        <f t="shared" si="2"/>
        <v>178</v>
      </c>
      <c r="B186" s="25" t="s">
        <v>135</v>
      </c>
      <c r="C186" s="16">
        <v>2230737706</v>
      </c>
      <c r="D186" s="22">
        <v>45278</v>
      </c>
      <c r="E186" s="16" t="s">
        <v>128</v>
      </c>
      <c r="F186" s="18">
        <v>1012.626</v>
      </c>
      <c r="G186" s="16" t="s">
        <v>129</v>
      </c>
    </row>
    <row r="187" ht="25.5">
      <c r="A187" s="14">
        <f t="shared" si="2"/>
        <v>179</v>
      </c>
      <c r="B187" s="25" t="s">
        <v>136</v>
      </c>
      <c r="C187" s="16">
        <v>2230737706</v>
      </c>
      <c r="D187" s="22">
        <v>45279</v>
      </c>
      <c r="E187" s="16" t="s">
        <v>128</v>
      </c>
      <c r="F187" s="18">
        <v>1993.923</v>
      </c>
      <c r="G187" s="16" t="s">
        <v>129</v>
      </c>
    </row>
    <row r="188" ht="25.5">
      <c r="A188" s="14">
        <f t="shared" si="2"/>
        <v>180</v>
      </c>
      <c r="B188" s="21" t="s">
        <v>137</v>
      </c>
      <c r="C188" s="16">
        <v>2230737706</v>
      </c>
      <c r="D188" s="22">
        <v>45280</v>
      </c>
      <c r="E188" s="16" t="s">
        <v>128</v>
      </c>
      <c r="F188" s="18">
        <v>614.79999999999995</v>
      </c>
      <c r="G188" s="16" t="s">
        <v>129</v>
      </c>
    </row>
    <row r="189" ht="25.5">
      <c r="A189" s="14">
        <f t="shared" si="2"/>
        <v>181</v>
      </c>
      <c r="B189" s="39" t="s">
        <v>138</v>
      </c>
      <c r="C189" s="16">
        <v>2230737706</v>
      </c>
      <c r="D189" s="22">
        <v>45281</v>
      </c>
      <c r="E189" s="16" t="s">
        <v>128</v>
      </c>
      <c r="F189" s="18">
        <v>815.20500000000004</v>
      </c>
      <c r="G189" s="16" t="s">
        <v>129</v>
      </c>
    </row>
    <row r="190" ht="25.5">
      <c r="A190" s="14">
        <f t="shared" si="2"/>
        <v>182</v>
      </c>
      <c r="B190" s="25" t="s">
        <v>139</v>
      </c>
      <c r="C190" s="16">
        <v>2230737706</v>
      </c>
      <c r="D190" s="22">
        <v>45282</v>
      </c>
      <c r="E190" s="16" t="s">
        <v>128</v>
      </c>
      <c r="F190" s="18">
        <v>432</v>
      </c>
      <c r="G190" s="16" t="s">
        <v>129</v>
      </c>
    </row>
    <row r="191" ht="25.5">
      <c r="A191" s="14">
        <f t="shared" si="2"/>
        <v>183</v>
      </c>
      <c r="B191" s="21" t="s">
        <v>140</v>
      </c>
      <c r="C191" s="16">
        <v>2230737706</v>
      </c>
      <c r="D191" s="22">
        <v>45283</v>
      </c>
      <c r="E191" s="16" t="s">
        <v>130</v>
      </c>
      <c r="F191" s="23">
        <v>110.004</v>
      </c>
      <c r="G191" s="16" t="s">
        <v>129</v>
      </c>
    </row>
    <row r="192" ht="25.5">
      <c r="A192" s="14">
        <f t="shared" si="2"/>
        <v>184</v>
      </c>
      <c r="B192" s="21" t="s">
        <v>141</v>
      </c>
      <c r="C192" s="16">
        <v>2230737706</v>
      </c>
      <c r="D192" s="22">
        <v>45650</v>
      </c>
      <c r="E192" s="16" t="s">
        <v>128</v>
      </c>
      <c r="F192" s="18">
        <v>700</v>
      </c>
      <c r="G192" s="16" t="s">
        <v>129</v>
      </c>
    </row>
    <row r="193" ht="25.5">
      <c r="A193" s="14">
        <f t="shared" si="2"/>
        <v>185</v>
      </c>
      <c r="B193" s="21" t="s">
        <v>142</v>
      </c>
      <c r="C193" s="16">
        <v>2230737706</v>
      </c>
      <c r="D193" s="22">
        <v>45651</v>
      </c>
      <c r="E193" s="16" t="s">
        <v>128</v>
      </c>
      <c r="F193" s="18">
        <v>2000</v>
      </c>
      <c r="G193" s="16" t="s">
        <v>129</v>
      </c>
    </row>
    <row r="194" ht="25.5">
      <c r="A194" s="14">
        <f t="shared" si="2"/>
        <v>186</v>
      </c>
      <c r="B194" s="21" t="s">
        <v>134</v>
      </c>
      <c r="C194" s="16">
        <v>2230737706</v>
      </c>
      <c r="D194" s="22">
        <v>45652</v>
      </c>
      <c r="E194" s="16" t="s">
        <v>130</v>
      </c>
      <c r="F194" s="24">
        <v>2500</v>
      </c>
      <c r="G194" s="16" t="s">
        <v>129</v>
      </c>
    </row>
    <row r="195" ht="25.5">
      <c r="A195" s="14">
        <f t="shared" si="2"/>
        <v>187</v>
      </c>
      <c r="B195" s="21" t="s">
        <v>135</v>
      </c>
      <c r="C195" s="16">
        <v>2230737706</v>
      </c>
      <c r="D195" s="22">
        <v>45653</v>
      </c>
      <c r="E195" s="16" t="s">
        <v>128</v>
      </c>
      <c r="F195" s="23">
        <v>1400</v>
      </c>
      <c r="G195" s="16" t="s">
        <v>129</v>
      </c>
    </row>
    <row r="196" ht="25.5">
      <c r="A196" s="14">
        <f t="shared" si="2"/>
        <v>188</v>
      </c>
      <c r="B196" s="25" t="s">
        <v>143</v>
      </c>
      <c r="C196" s="16">
        <v>2230737706</v>
      </c>
      <c r="D196" s="22">
        <v>45654</v>
      </c>
      <c r="E196" s="16" t="s">
        <v>130</v>
      </c>
      <c r="F196" s="18">
        <v>700</v>
      </c>
      <c r="G196" s="16" t="s">
        <v>129</v>
      </c>
    </row>
    <row r="197" ht="25.5">
      <c r="A197" s="14">
        <f t="shared" si="2"/>
        <v>189</v>
      </c>
      <c r="B197" s="25" t="s">
        <v>131</v>
      </c>
      <c r="C197" s="16">
        <v>2230737706</v>
      </c>
      <c r="D197" s="22">
        <v>45441</v>
      </c>
      <c r="E197" s="16" t="s">
        <v>130</v>
      </c>
      <c r="F197" s="18">
        <v>1200</v>
      </c>
      <c r="G197" s="16" t="s">
        <v>129</v>
      </c>
    </row>
    <row r="198" ht="25.5">
      <c r="A198" s="14">
        <f t="shared" si="2"/>
        <v>190</v>
      </c>
      <c r="B198" s="25" t="s">
        <v>131</v>
      </c>
      <c r="C198" s="16">
        <v>2230737706</v>
      </c>
      <c r="D198" s="22">
        <v>45654</v>
      </c>
      <c r="E198" s="16" t="s">
        <v>130</v>
      </c>
      <c r="F198" s="18">
        <v>1200</v>
      </c>
      <c r="G198" s="16" t="s">
        <v>129</v>
      </c>
    </row>
    <row r="199" ht="25.5">
      <c r="A199" s="14">
        <f t="shared" si="2"/>
        <v>191</v>
      </c>
      <c r="B199" s="21" t="s">
        <v>137</v>
      </c>
      <c r="C199" s="16">
        <v>2230737706</v>
      </c>
      <c r="D199" s="22">
        <v>45655</v>
      </c>
      <c r="E199" s="16" t="s">
        <v>128</v>
      </c>
      <c r="F199" s="18">
        <v>700</v>
      </c>
      <c r="G199" s="16" t="s">
        <v>129</v>
      </c>
    </row>
    <row r="200" ht="25.5">
      <c r="A200" s="14">
        <f t="shared" si="2"/>
        <v>192</v>
      </c>
      <c r="B200" s="21" t="s">
        <v>127</v>
      </c>
      <c r="C200" s="16">
        <v>2230737706</v>
      </c>
      <c r="D200" s="22">
        <v>45656</v>
      </c>
      <c r="E200" s="16" t="s">
        <v>128</v>
      </c>
      <c r="F200" s="18">
        <v>2000</v>
      </c>
      <c r="G200" s="16" t="s">
        <v>129</v>
      </c>
    </row>
    <row r="201" ht="25.5">
      <c r="A201" s="14">
        <f t="shared" si="2"/>
        <v>193</v>
      </c>
      <c r="B201" s="25" t="s">
        <v>144</v>
      </c>
      <c r="C201" s="16">
        <v>2230737706</v>
      </c>
      <c r="D201" s="22">
        <v>45657</v>
      </c>
      <c r="E201" s="16" t="s">
        <v>128</v>
      </c>
      <c r="F201" s="18">
        <v>500</v>
      </c>
      <c r="G201" s="16" t="s">
        <v>129</v>
      </c>
    </row>
    <row r="202" ht="25.5">
      <c r="A202" s="14">
        <f t="shared" si="2"/>
        <v>194</v>
      </c>
      <c r="B202" s="21" t="s">
        <v>73</v>
      </c>
      <c r="C202" s="16">
        <v>2230737706</v>
      </c>
      <c r="D202" s="22">
        <v>45839</v>
      </c>
      <c r="E202" s="16" t="s">
        <v>130</v>
      </c>
      <c r="F202" s="23">
        <v>650</v>
      </c>
      <c r="G202" s="16" t="s">
        <v>129</v>
      </c>
    </row>
    <row r="203" ht="25.5">
      <c r="A203" s="14">
        <f t="shared" ref="A203:A205" si="3">A202+1</f>
        <v>195</v>
      </c>
      <c r="B203" s="21" t="s">
        <v>132</v>
      </c>
      <c r="C203" s="16">
        <v>2230737706</v>
      </c>
      <c r="D203" s="22">
        <v>45655</v>
      </c>
      <c r="E203" s="16" t="s">
        <v>130</v>
      </c>
      <c r="F203" s="18">
        <v>110.167</v>
      </c>
      <c r="G203" s="16" t="s">
        <v>129</v>
      </c>
    </row>
    <row r="204" ht="25.5">
      <c r="A204" s="14">
        <f t="shared" si="3"/>
        <v>196</v>
      </c>
      <c r="B204" s="21" t="s">
        <v>145</v>
      </c>
      <c r="C204" s="16">
        <v>2230737706</v>
      </c>
      <c r="D204" s="22">
        <v>45656</v>
      </c>
      <c r="E204" s="16" t="s">
        <v>130</v>
      </c>
      <c r="F204" s="18">
        <v>110.004</v>
      </c>
      <c r="G204" s="16" t="s">
        <v>129</v>
      </c>
    </row>
    <row r="205" ht="35.25" customHeight="1">
      <c r="A205" s="14">
        <f t="shared" si="3"/>
        <v>197</v>
      </c>
      <c r="B205" s="21" t="s">
        <v>146</v>
      </c>
      <c r="C205" s="16">
        <v>5</v>
      </c>
      <c r="D205" s="22" t="s">
        <v>147</v>
      </c>
      <c r="E205" s="16" t="s">
        <v>148</v>
      </c>
      <c r="F205" s="23">
        <v>204.69999999999999</v>
      </c>
      <c r="G205" s="16" t="s">
        <v>17</v>
      </c>
    </row>
    <row r="206">
      <c r="B206" s="53"/>
      <c r="C206" s="54"/>
      <c r="D206" s="54"/>
      <c r="E206" s="53"/>
      <c r="F206" s="54"/>
      <c r="G206" s="54"/>
    </row>
    <row r="207">
      <c r="B207" s="53"/>
      <c r="C207" s="54"/>
      <c r="D207" s="54"/>
      <c r="E207" s="53"/>
      <c r="F207" s="54"/>
      <c r="G207" s="54"/>
    </row>
    <row r="208" ht="22.5">
      <c r="B208" s="55" t="s">
        <v>149</v>
      </c>
      <c r="C208" s="54"/>
      <c r="D208" s="54"/>
      <c r="E208" s="53"/>
      <c r="F208" s="54"/>
      <c r="G208" s="54"/>
    </row>
    <row r="209">
      <c r="B209" s="55" t="s">
        <v>150</v>
      </c>
    </row>
  </sheetData>
  <mergeCells count="14">
    <mergeCell ref="A3:G3"/>
    <mergeCell ref="A4:G4"/>
    <mergeCell ref="A6:A7"/>
    <mergeCell ref="B6:B7"/>
    <mergeCell ref="C6:C7"/>
    <mergeCell ref="D6:D7"/>
    <mergeCell ref="E6:E7"/>
    <mergeCell ref="F6:F7"/>
    <mergeCell ref="G6:G7"/>
    <mergeCell ref="I9:M9"/>
    <mergeCell ref="K10:Q10"/>
    <mergeCell ref="C52:C66"/>
    <mergeCell ref="C67:C78"/>
    <mergeCell ref="C110:C115"/>
  </mergeCells>
  <printOptions headings="0" gridLines="0"/>
  <pageMargins left="0.31496062992125984" right="0.31496062992125984" top="0.35433070866141736" bottom="0.35433070866141736" header="0.31496062992125984" footer="0.31496062992125984"/>
  <pageSetup paperSize="9" scale="4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2006-09-28T05:33:49Z</dcterms:created>
  <dcterms:modified xsi:type="dcterms:W3CDTF">2024-02-15T06:09:06Z</dcterms:modified>
</cp:coreProperties>
</file>